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114預算\114概算調查\掛網\"/>
    </mc:Choice>
  </mc:AlternateContent>
  <bookViews>
    <workbookView xWindow="0" yWindow="0" windowWidth="20490" windowHeight="7620" activeTab="3"/>
  </bookViews>
  <sheets>
    <sheet name="財務預測" sheetId="1" r:id="rId1"/>
    <sheet name="明細表1-112學雜費預測" sheetId="8" r:id="rId2"/>
    <sheet name="明細表2-場地設備收入" sheetId="7" r:id="rId3"/>
    <sheet name="明細表3-雜項收入" sheetId="6" r:id="rId4"/>
  </sheets>
  <definedNames>
    <definedName name="_xlnm.Print_Area" localSheetId="2">'明細表2-場地設備收入'!$A$1:$C$20</definedName>
    <definedName name="_xlnm.Print_Area" localSheetId="3">'明細表3-雜項收入'!$A$1:$C$19</definedName>
    <definedName name="_xlnm.Print_Titles" localSheetId="0">財務預測!$1:$3</definedName>
  </definedNames>
  <calcPr calcId="162913"/>
</workbook>
</file>

<file path=xl/calcChain.xml><?xml version="1.0" encoding="utf-8"?>
<calcChain xmlns="http://schemas.openxmlformats.org/spreadsheetml/2006/main">
  <c r="Q17" i="8" l="1"/>
  <c r="Q16" i="8"/>
  <c r="D33" i="8" l="1"/>
  <c r="P32" i="8"/>
  <c r="O32" i="8"/>
  <c r="Q32" i="8" s="1"/>
  <c r="M32" i="8"/>
  <c r="L32" i="8"/>
  <c r="N32" i="8" s="1"/>
  <c r="J32" i="8"/>
  <c r="I32" i="8"/>
  <c r="K32" i="8" s="1"/>
  <c r="G32" i="8"/>
  <c r="F32" i="8"/>
  <c r="H32" i="8" s="1"/>
  <c r="D32" i="8"/>
  <c r="C32" i="8"/>
  <c r="E32" i="8" s="1"/>
  <c r="P31" i="8"/>
  <c r="M31" i="8"/>
  <c r="J31" i="8"/>
  <c r="G31" i="8"/>
  <c r="G33" i="8" s="1"/>
  <c r="F31" i="8"/>
  <c r="H31" i="8" s="1"/>
  <c r="D31" i="8"/>
  <c r="P30" i="8"/>
  <c r="P33" i="8" s="1"/>
  <c r="M30" i="8"/>
  <c r="M33" i="8" s="1"/>
  <c r="L30" i="8"/>
  <c r="N30" i="8" s="1"/>
  <c r="J30" i="8"/>
  <c r="J33" i="8" s="1"/>
  <c r="G30" i="8"/>
  <c r="D30" i="8"/>
  <c r="C30" i="8"/>
  <c r="E30" i="8" s="1"/>
  <c r="Q26" i="8"/>
  <c r="P26" i="8"/>
  <c r="N26" i="8"/>
  <c r="M26" i="8"/>
  <c r="L26" i="8"/>
  <c r="N27" i="8" s="1"/>
  <c r="K26" i="8"/>
  <c r="J26" i="8"/>
  <c r="H26" i="8"/>
  <c r="G26" i="8"/>
  <c r="E26" i="8"/>
  <c r="D26" i="8"/>
  <c r="O18" i="8"/>
  <c r="L18" i="8"/>
  <c r="I18" i="8"/>
  <c r="C18" i="8"/>
  <c r="O15" i="8"/>
  <c r="L15" i="8"/>
  <c r="L31" i="8" s="1"/>
  <c r="N31" i="8" s="1"/>
  <c r="I15" i="8"/>
  <c r="F15" i="8"/>
  <c r="C15" i="8"/>
  <c r="O10" i="8"/>
  <c r="O31" i="8" s="1"/>
  <c r="Q31" i="8" s="1"/>
  <c r="L10" i="8"/>
  <c r="I10" i="8"/>
  <c r="I26" i="8" s="1"/>
  <c r="K27" i="8" s="1"/>
  <c r="F10" i="8"/>
  <c r="F26" i="8" s="1"/>
  <c r="H27" i="8" s="1"/>
  <c r="C10" i="8"/>
  <c r="C31" i="8" s="1"/>
  <c r="O5" i="8"/>
  <c r="O26" i="8" s="1"/>
  <c r="L5" i="8"/>
  <c r="I5" i="8"/>
  <c r="I30" i="8" s="1"/>
  <c r="K30" i="8" s="1"/>
  <c r="F5" i="8"/>
  <c r="F30" i="8" s="1"/>
  <c r="C5" i="8"/>
  <c r="C26" i="8" s="1"/>
  <c r="E27" i="8" s="1"/>
  <c r="H30" i="8" l="1"/>
  <c r="H33" i="8" s="1"/>
  <c r="F33" i="8"/>
  <c r="E31" i="8"/>
  <c r="E33" i="8" s="1"/>
  <c r="C33" i="8"/>
  <c r="I31" i="8"/>
  <c r="I33" i="8" s="1"/>
  <c r="O30" i="8"/>
  <c r="O33" i="8" s="1"/>
  <c r="N33" i="8"/>
  <c r="L33" i="8"/>
  <c r="Q27" i="8"/>
  <c r="K31" i="8" l="1"/>
  <c r="K33" i="8" s="1"/>
  <c r="Q30" i="8"/>
  <c r="Q33" i="8" s="1"/>
  <c r="M68" i="1"/>
  <c r="L68" i="1"/>
  <c r="L65" i="1"/>
  <c r="M65" i="1" s="1"/>
  <c r="L39" i="1"/>
  <c r="M39" i="1" s="1"/>
  <c r="M38" i="1"/>
  <c r="L38" i="1"/>
  <c r="M37" i="1"/>
  <c r="L37" i="1"/>
  <c r="K67" i="1" l="1"/>
  <c r="L67" i="1"/>
  <c r="O74" i="1"/>
  <c r="P74" i="1"/>
  <c r="Q74" i="1"/>
  <c r="J67" i="1"/>
  <c r="K44" i="1" l="1"/>
  <c r="L44" i="1"/>
  <c r="M44" i="1"/>
  <c r="J44" i="1"/>
  <c r="M15" i="1" l="1"/>
  <c r="L12" i="1"/>
  <c r="M12" i="1" s="1"/>
  <c r="L11" i="1"/>
  <c r="M11" i="1" s="1"/>
  <c r="L10" i="1"/>
  <c r="M33" i="1"/>
  <c r="L33" i="1"/>
  <c r="M26" i="1"/>
  <c r="L26" i="1"/>
  <c r="L43" i="1"/>
  <c r="M43" i="1"/>
  <c r="L63" i="1"/>
  <c r="M63" i="1"/>
  <c r="M67" i="1"/>
  <c r="L25" i="1" l="1"/>
  <c r="L7" i="1"/>
  <c r="M10" i="1"/>
  <c r="M7" i="1" s="1"/>
  <c r="M6" i="1" s="1"/>
  <c r="M5" i="1" s="1"/>
  <c r="M25" i="1"/>
  <c r="M24" i="1" s="1"/>
  <c r="K63" i="1"/>
  <c r="K43" i="1"/>
  <c r="K40" i="1"/>
  <c r="L40" i="1"/>
  <c r="K36" i="1"/>
  <c r="K33" i="1"/>
  <c r="K26" i="1"/>
  <c r="K15" i="1"/>
  <c r="K7" i="1"/>
  <c r="L24" i="1" l="1"/>
  <c r="K25" i="1"/>
  <c r="K24" i="1" s="1"/>
  <c r="K6" i="1"/>
  <c r="K5" i="1" s="1"/>
  <c r="M40" i="1" l="1"/>
  <c r="J63" i="1" l="1"/>
  <c r="J43" i="1"/>
  <c r="J40" i="1"/>
  <c r="J36" i="1"/>
  <c r="L15" i="1" l="1"/>
  <c r="L6" i="1" s="1"/>
  <c r="J33" i="1"/>
  <c r="J26" i="1"/>
  <c r="J25" i="1" s="1"/>
  <c r="J24" i="1" s="1"/>
  <c r="J15" i="1"/>
  <c r="J7" i="1"/>
  <c r="J6" i="1" l="1"/>
  <c r="J5" i="1" s="1"/>
  <c r="J62" i="1"/>
  <c r="J74" i="1" s="1"/>
  <c r="L5" i="1"/>
  <c r="K4" i="1" l="1"/>
  <c r="K62" i="1" s="1"/>
  <c r="K74" i="1" s="1"/>
  <c r="L4" i="1" l="1"/>
  <c r="L62" i="1" s="1"/>
  <c r="L74" i="1" s="1"/>
  <c r="M4" i="1" l="1"/>
  <c r="M62" i="1" s="1"/>
  <c r="M74" i="1" s="1"/>
</calcChain>
</file>

<file path=xl/sharedStrings.xml><?xml version="1.0" encoding="utf-8"?>
<sst xmlns="http://schemas.openxmlformats.org/spreadsheetml/2006/main" count="316" uniqueCount="241">
  <si>
    <t>107年
預計數</t>
  </si>
  <si>
    <t>填表單位</t>
  </si>
  <si>
    <t xml:space="preserve">        學雜費收入</t>
  </si>
  <si>
    <t xml:space="preserve">        學雜費減免(-)</t>
  </si>
  <si>
    <t xml:space="preserve">        推廣教育收入</t>
  </si>
  <si>
    <t xml:space="preserve">        學校教學研究補助收入</t>
  </si>
  <si>
    <t xml:space="preserve">      業務外收入</t>
  </si>
  <si>
    <t xml:space="preserve">        財務收入</t>
  </si>
  <si>
    <t xml:space="preserve">        受贈收入</t>
  </si>
  <si>
    <t>項目</t>
    <phoneticPr fontId="3" type="noConversion"/>
  </si>
  <si>
    <t>主計室</t>
    <phoneticPr fontId="3" type="noConversion"/>
  </si>
  <si>
    <t>教務處</t>
    <phoneticPr fontId="3" type="noConversion"/>
  </si>
  <si>
    <t>秘書室</t>
    <phoneticPr fontId="3" type="noConversion"/>
  </si>
  <si>
    <t xml:space="preserve">      業務成本與費用</t>
  </si>
  <si>
    <t xml:space="preserve">        教學研究及訓輔成本</t>
  </si>
  <si>
    <t xml:space="preserve">        建教合作成本</t>
  </si>
  <si>
    <t xml:space="preserve">        推廣教育成本</t>
  </si>
  <si>
    <t xml:space="preserve">        學生公費及獎勵金</t>
  </si>
  <si>
    <t xml:space="preserve">        管理費用及總務費用</t>
  </si>
  <si>
    <t xml:space="preserve">        其他(凡不屬以上之業務成本與費用)</t>
  </si>
  <si>
    <t xml:space="preserve">      業務外費用</t>
  </si>
  <si>
    <t xml:space="preserve">        財務費用</t>
  </si>
  <si>
    <t xml:space="preserve">        其他業務外費用</t>
  </si>
  <si>
    <t xml:space="preserve">      機械及設備</t>
  </si>
  <si>
    <t xml:space="preserve">      交通及運輸設備</t>
  </si>
  <si>
    <t xml:space="preserve">      雜項設備</t>
  </si>
  <si>
    <t xml:space="preserve">      固定資產折舊</t>
    <phoneticPr fontId="3" type="noConversion"/>
  </si>
  <si>
    <t xml:space="preserve">      電腦軟體攤銷</t>
    <phoneticPr fontId="3" type="noConversion"/>
  </si>
  <si>
    <t xml:space="preserve">      遞延費用攤銷</t>
    <phoneticPr fontId="3" type="noConversion"/>
  </si>
  <si>
    <t>教育部專案計畫購置設備</t>
    <phoneticPr fontId="3" type="noConversion"/>
  </si>
  <si>
    <t xml:space="preserve">    產學合作及捐贈計畫購置設備</t>
    <phoneticPr fontId="3" type="noConversion"/>
  </si>
  <si>
    <t>教務處、秘書室</t>
    <phoneticPr fontId="3" type="noConversion"/>
  </si>
  <si>
    <t>秘書室</t>
    <phoneticPr fontId="3" type="noConversion"/>
  </si>
  <si>
    <t>計網中心</t>
    <phoneticPr fontId="3" type="noConversion"/>
  </si>
  <si>
    <t>主計室</t>
    <phoneticPr fontId="3" type="noConversion"/>
  </si>
  <si>
    <t>期末現金</t>
    <phoneticPr fontId="3" type="noConversion"/>
  </si>
  <si>
    <t>填表說明:</t>
    <phoneticPr fontId="3" type="noConversion"/>
  </si>
  <si>
    <t>填表人:</t>
    <phoneticPr fontId="3" type="noConversion"/>
  </si>
  <si>
    <t>單位主管</t>
    <phoneticPr fontId="3" type="noConversion"/>
  </si>
  <si>
    <t>單位:千元</t>
    <phoneticPr fontId="3" type="noConversion"/>
  </si>
  <si>
    <t xml:space="preserve">            校內各單位購置設備</t>
    <phoneticPr fontId="3" type="noConversion"/>
  </si>
  <si>
    <t xml:space="preserve">            校內各單位購置設備(含電腦設備)</t>
    <phoneticPr fontId="3" type="noConversion"/>
  </si>
  <si>
    <t>填表單位</t>
    <phoneticPr fontId="3" type="noConversion"/>
  </si>
  <si>
    <t>加:期末短期可變現資產</t>
    <phoneticPr fontId="3" type="noConversion"/>
  </si>
  <si>
    <t>減:期末短期須償還負債</t>
    <phoneticPr fontId="3" type="noConversion"/>
  </si>
  <si>
    <t>期末可用資金</t>
    <phoneticPr fontId="3" type="noConversion"/>
  </si>
  <si>
    <t>折舊攤銷</t>
    <phoneticPr fontId="3" type="noConversion"/>
  </si>
  <si>
    <t>遞延收入轉列受贈收入或其他補助收入數</t>
    <phoneticPr fontId="3" type="noConversion"/>
  </si>
  <si>
    <t>項目名稱</t>
    <phoneticPr fontId="11" type="noConversion"/>
  </si>
  <si>
    <t>人數</t>
    <phoneticPr fontId="11" type="noConversion"/>
  </si>
  <si>
    <t>學雜費減免</t>
    <phoneticPr fontId="11" type="noConversion"/>
  </si>
  <si>
    <t>研究所</t>
    <phoneticPr fontId="11" type="noConversion"/>
  </si>
  <si>
    <t>學雜費</t>
    <phoneticPr fontId="11" type="noConversion"/>
  </si>
  <si>
    <t>電腦實習費</t>
    <phoneticPr fontId="11" type="noConversion"/>
  </si>
  <si>
    <t>論文指導費</t>
    <phoneticPr fontId="11" type="noConversion"/>
  </si>
  <si>
    <t>學分費</t>
    <phoneticPr fontId="11" type="noConversion"/>
  </si>
  <si>
    <t>大學部</t>
    <phoneticPr fontId="11" type="noConversion"/>
  </si>
  <si>
    <t>鍵盤維護費</t>
    <phoneticPr fontId="11" type="noConversion"/>
  </si>
  <si>
    <t>學程</t>
    <phoneticPr fontId="11" type="noConversion"/>
  </si>
  <si>
    <t>學程學分費</t>
    <phoneticPr fontId="11" type="noConversion"/>
  </si>
  <si>
    <t>在職專班</t>
    <phoneticPr fontId="11" type="noConversion"/>
  </si>
  <si>
    <t>交換生學習事務費</t>
    <phoneticPr fontId="11" type="noConversion"/>
  </si>
  <si>
    <t>外國學生減免</t>
    <phoneticPr fontId="11" type="noConversion"/>
  </si>
  <si>
    <t>交換生減免</t>
    <phoneticPr fontId="11" type="noConversion"/>
  </si>
  <si>
    <t>合計</t>
    <phoneticPr fontId="11" type="noConversion"/>
  </si>
  <si>
    <t>項目</t>
    <phoneticPr fontId="11" type="noConversion"/>
  </si>
  <si>
    <t>收入</t>
    <phoneticPr fontId="11" type="noConversion"/>
  </si>
  <si>
    <t>減免</t>
    <phoneticPr fontId="11" type="noConversion"/>
  </si>
  <si>
    <t>淨收入</t>
    <phoneticPr fontId="11" type="noConversion"/>
  </si>
  <si>
    <t>大學</t>
    <phoneticPr fontId="11" type="noConversion"/>
  </si>
  <si>
    <t>105年
預計數</t>
    <phoneticPr fontId="3" type="noConversion"/>
  </si>
  <si>
    <t>國研處、進廣部、師培處</t>
    <phoneticPr fontId="3" type="noConversion"/>
  </si>
  <si>
    <t>主計室</t>
    <phoneticPr fontId="3" type="noConversion"/>
  </si>
  <si>
    <t>主計室</t>
    <phoneticPr fontId="3" type="noConversion"/>
  </si>
  <si>
    <t>應收款項+短墊款</t>
    <phoneticPr fontId="3" type="noConversion"/>
  </si>
  <si>
    <t>期末流動金融資產</t>
    <phoneticPr fontId="3" type="noConversion"/>
  </si>
  <si>
    <t>期末應收款項</t>
    <phoneticPr fontId="3" type="noConversion"/>
  </si>
  <si>
    <t>期末短期墊款</t>
    <phoneticPr fontId="3" type="noConversion"/>
  </si>
  <si>
    <t>期末流動負債</t>
    <phoneticPr fontId="3" type="noConversion"/>
  </si>
  <si>
    <t>期末存入保證金</t>
    <phoneticPr fontId="3" type="noConversion"/>
  </si>
  <si>
    <t>期末應付保管款</t>
    <phoneticPr fontId="3" type="noConversion"/>
  </si>
  <si>
    <t>期末暫收及待結轉帳項</t>
    <phoneticPr fontId="3" type="noConversion"/>
  </si>
  <si>
    <t>期初現金 A</t>
    <phoneticPr fontId="3" type="noConversion"/>
  </si>
  <si>
    <t xml:space="preserve">    當期業務總收入 (1)</t>
    <phoneticPr fontId="3" type="noConversion"/>
  </si>
  <si>
    <t xml:space="preserve">    當期不產生現金流入之收入(-) (2)</t>
    <phoneticPr fontId="3" type="noConversion"/>
  </si>
  <si>
    <t>加：當期經常門現金收入情形（B）= (1)-(2)</t>
    <phoneticPr fontId="3" type="noConversion"/>
  </si>
  <si>
    <t xml:space="preserve">    當期業務總支出 (3)</t>
    <phoneticPr fontId="3" type="noConversion"/>
  </si>
  <si>
    <t>減：當期經常門現金支出情形（C）=(3)-(4)</t>
    <phoneticPr fontId="3" type="noConversion"/>
  </si>
  <si>
    <t xml:space="preserve">    當期不產生現金流出之支出(-) (4)</t>
    <phoneticPr fontId="3" type="noConversion"/>
  </si>
  <si>
    <t xml:space="preserve">    教育部年度補助購設備收入(基金) (5)</t>
    <phoneticPr fontId="3" type="noConversion"/>
  </si>
  <si>
    <t>不動產-興建大樓或學生宿舍 (8)</t>
    <phoneticPr fontId="3" type="noConversion"/>
  </si>
  <si>
    <t>無形資產(校內各單位購置) (9)</t>
    <phoneticPr fontId="3" type="noConversion"/>
  </si>
  <si>
    <t>遞延借項(校內各單位購置) (10)</t>
    <phoneticPr fontId="3" type="noConversion"/>
  </si>
  <si>
    <t xml:space="preserve">    動產 (7)</t>
    <phoneticPr fontId="3" type="noConversion"/>
  </si>
  <si>
    <t>教務處</t>
    <phoneticPr fontId="15" type="noConversion"/>
  </si>
  <si>
    <t>教務處-註冊組</t>
    <phoneticPr fontId="11" type="noConversion"/>
  </si>
  <si>
    <t>教務處-課務組</t>
    <phoneticPr fontId="11" type="noConversion"/>
  </si>
  <si>
    <t>師培處</t>
    <phoneticPr fontId="11" type="noConversion"/>
  </si>
  <si>
    <t>教務處</t>
    <phoneticPr fontId="11" type="noConversion"/>
  </si>
  <si>
    <t>教務處-課務組.教務組</t>
    <phoneticPr fontId="11" type="noConversion"/>
  </si>
  <si>
    <t>國研處</t>
    <phoneticPr fontId="11" type="noConversion"/>
  </si>
  <si>
    <t>權責單位</t>
    <phoneticPr fontId="11" type="noConversion"/>
  </si>
  <si>
    <t>教務處</t>
    <phoneticPr fontId="11" type="noConversion"/>
  </si>
  <si>
    <t xml:space="preserve"> </t>
  </si>
  <si>
    <t xml:space="preserve">   </t>
  </si>
  <si>
    <t xml:space="preserve">科  目  名  稱    </t>
    <phoneticPr fontId="11" type="noConversion"/>
  </si>
  <si>
    <t>說   明</t>
    <phoneticPr fontId="11" type="noConversion"/>
  </si>
  <si>
    <t>第    一    優    先</t>
  </si>
  <si>
    <t>第   二    優    先</t>
  </si>
  <si>
    <t>備                 註</t>
  </si>
  <si>
    <t>金                額</t>
  </si>
  <si>
    <t>金               額</t>
  </si>
  <si>
    <t xml:space="preserve">   合    計</t>
    <phoneticPr fontId="15" type="noConversion"/>
  </si>
  <si>
    <t>填表人</t>
    <phoneticPr fontId="11" type="noConversion"/>
  </si>
  <si>
    <t>分機</t>
    <phoneticPr fontId="15" type="noConversion"/>
  </si>
  <si>
    <t xml:space="preserve">雜項收入預測明細表 </t>
    <phoneticPr fontId="11" type="noConversion"/>
  </si>
  <si>
    <t>單位名稱：</t>
  </si>
  <si>
    <r>
      <t xml:space="preserve">     單位：新台幣</t>
    </r>
    <r>
      <rPr>
        <b/>
        <sz val="12"/>
        <rFont val="標楷體"/>
        <family val="4"/>
        <charset val="136"/>
      </rPr>
      <t>千</t>
    </r>
    <r>
      <rPr>
        <sz val="12"/>
        <rFont val="標楷體"/>
        <family val="4"/>
        <charset val="136"/>
      </rPr>
      <t>元</t>
    </r>
    <phoneticPr fontId="11" type="noConversion"/>
  </si>
  <si>
    <t>項   目
名   稱</t>
    <phoneticPr fontId="11" type="noConversion"/>
  </si>
  <si>
    <r>
      <t>備</t>
    </r>
    <r>
      <rPr>
        <sz val="12"/>
        <color theme="1"/>
        <rFont val="新細明體"/>
        <family val="2"/>
        <charset val="136"/>
        <scheme val="minor"/>
      </rPr>
      <t xml:space="preserve">  </t>
    </r>
    <r>
      <rPr>
        <sz val="12"/>
        <rFont val="標楷體"/>
        <family val="4"/>
        <charset val="136"/>
      </rPr>
      <t>註</t>
    </r>
    <phoneticPr fontId="11" type="noConversion"/>
  </si>
  <si>
    <t xml:space="preserve">  </t>
  </si>
  <si>
    <t>預估收入數合計：</t>
    <phoneticPr fontId="15" type="noConversion"/>
  </si>
  <si>
    <t>【教務處、圖書館、總務處、國研處】</t>
    <phoneticPr fontId="11" type="noConversion"/>
  </si>
  <si>
    <t>總務處</t>
    <phoneticPr fontId="3" type="noConversion"/>
  </si>
  <si>
    <t>教務處、國研處</t>
    <phoneticPr fontId="3" type="noConversion"/>
  </si>
  <si>
    <t>108年
預計數</t>
  </si>
  <si>
    <t>教務處、師培處、國研處</t>
    <phoneticPr fontId="3" type="noConversion"/>
  </si>
  <si>
    <t>國研處、進廣部、師培處</t>
    <phoneticPr fontId="3" type="noConversion"/>
  </si>
  <si>
    <t>教務處招生收入</t>
    <phoneticPr fontId="3" type="noConversion"/>
  </si>
  <si>
    <t>新興計畫支應設備費(校內經費支應)</t>
    <phoneticPr fontId="3" type="noConversion"/>
  </si>
  <si>
    <t>實習學分費</t>
    <phoneticPr fontId="11" type="noConversion"/>
  </si>
  <si>
    <r>
      <t>學雜費</t>
    </r>
    <r>
      <rPr>
        <sz val="9"/>
        <rFont val="標楷體"/>
        <family val="4"/>
        <charset val="136"/>
      </rPr>
      <t>(含電腦實習)</t>
    </r>
    <phoneticPr fontId="11" type="noConversion"/>
  </si>
  <si>
    <t>承辦人:</t>
    <phoneticPr fontId="3" type="noConversion"/>
  </si>
  <si>
    <t>教務處.圖書館.總務處.國研處</t>
    <phoneticPr fontId="3" type="noConversion"/>
  </si>
  <si>
    <t>請填覆本表</t>
    <phoneticPr fontId="3" type="noConversion"/>
  </si>
  <si>
    <t>107年
預計收入</t>
    <phoneticPr fontId="11" type="noConversion"/>
  </si>
  <si>
    <t>108年
預計收入</t>
    <phoneticPr fontId="11" type="noConversion"/>
  </si>
  <si>
    <t>108年
預計人數</t>
    <phoneticPr fontId="11" type="noConversion"/>
  </si>
  <si>
    <t>107年
 預計
人數</t>
    <phoneticPr fontId="11" type="noConversion"/>
  </si>
  <si>
    <t>107年
預計
學雜費減免</t>
    <phoneticPr fontId="11" type="noConversion"/>
  </si>
  <si>
    <t>108年
預計
學雜費減免</t>
    <phoneticPr fontId="11" type="noConversion"/>
  </si>
  <si>
    <t>*務請說明較105年度增減原因</t>
    <phoneticPr fontId="3" type="noConversion"/>
  </si>
  <si>
    <t>預計數請以千元預測</t>
    <phoneticPr fontId="3" type="noConversion"/>
  </si>
  <si>
    <t>新建教學大樓逐漸完工，正式營運，致捐款意願逐漸降低。</t>
    <phoneticPr fontId="3" type="noConversion"/>
  </si>
  <si>
    <t>主計室預估</t>
    <phoneticPr fontId="3" type="noConversion"/>
  </si>
  <si>
    <t xml:space="preserve">      教學大樓工程保留款支付</t>
    <phoneticPr fontId="3" type="noConversion"/>
  </si>
  <si>
    <t>4.動產、不動產及其他資產現金支出係指支出效益及於當年度及以後年度之現金支出，包括增置動產、不動產、遞耗資產、無形資產、遞延借項及其他資產。</t>
    <phoneticPr fontId="3" type="noConversion"/>
  </si>
  <si>
    <t>5.流動金融資產係指預期於1年內變現之金融資產。</t>
    <phoneticPr fontId="3" type="noConversion"/>
  </si>
  <si>
    <t>6:長期投資係指採權益法之長期股權投資、非流動金融資產及不動產投資等。</t>
    <phoneticPr fontId="3" type="noConversion"/>
  </si>
  <si>
    <t>7:長期債務係指償還期限在一年以上長期借款等。</t>
    <phoneticPr fontId="3" type="noConversion"/>
  </si>
  <si>
    <t>9:短期可變現資產係指得於短期內轉換成現金之財務或經濟資源，包括:流動金融資產、應收款項及短期貸款。</t>
    <phoneticPr fontId="3" type="noConversion"/>
  </si>
  <si>
    <t>11:可用資金係指學校帳上現金經加上短期可變現資產並扣除短期須償還負債之數，係在衡量特定時點學校可用之現金。</t>
    <phoneticPr fontId="3" type="noConversion"/>
  </si>
  <si>
    <t>填表說明:</t>
    <phoneticPr fontId="3" type="noConversion"/>
  </si>
  <si>
    <t>1:本表以前年度固定資產保留數，應於當期動產、不動產及其他資產現金支出情形欄(E)表達，其餘項目第1年預計數原則應與預算相符。</t>
    <phoneticPr fontId="3" type="noConversion"/>
  </si>
  <si>
    <t>2:其他影響當期現金調整增(減)數，包括:減少短期代墊款、減少長期應收款、貸墊款及準備金、減少固定資產及遞耗資產、減少無形資產、遞延借項及其他資產、增加短期貸墊款、增加長期應收款、貸奠款及準備金、增加短期債務、流動金融負債及其他負債、減少短期債務、流動金融負債及其他負債與匯率變動影響數。</t>
    <phoneticPr fontId="3" type="noConversion"/>
  </si>
  <si>
    <t>3:營建工程倘財源預計由受贈款等支應，其中屬尚未募得資金部份，仍應於可用資金支應部分表達。</t>
    <phoneticPr fontId="3" type="noConversion"/>
  </si>
  <si>
    <t>4:請查填債務名稱，倘有2項目以上，請自行增列。</t>
    <phoneticPr fontId="3" type="noConversion"/>
  </si>
  <si>
    <t>5:有「國立大學校院校務基金管理及監督辦法」第10條，以自籌收入規劃辦理第8條第1項第6款新興工程之情形者，請自行斟酌增加可用資金變化情形之期間。</t>
    <phoneticPr fontId="3" type="noConversion"/>
  </si>
  <si>
    <t>8:其他影響當期現金調增(減)數，係指經常門現金收支、動產、不動產及其他資產現金收支、流動金融資產淨增減、長期投資淨增減與長期債務舉借及償還以外，其他影響期末現金之合計數。</t>
    <phoneticPr fontId="3" type="noConversion"/>
  </si>
  <si>
    <t>10:短期須償還負債係指應於短期內支付現金之給付義務，包括:流動負債、存入保證金、應付保管款、暫收及待結轉帳項，但應排除屬指定經常支出與動產、不動產及其他資產捐贈款已提撥準備金之部。</t>
    <phoneticPr fontId="3" type="noConversion"/>
  </si>
  <si>
    <t>12:其他重要財務資訊至少應包括期末已核定尚未編列之營建工程預算及長期債務，係在衡量學校以後年度應(或很有可能)給付現金數額，其中由學校可用資金支應之營建工程預算與長償債務無法自償部份，將由學校期末可用資金、以後年度經常門現金收支結餘與動產、不動產及其他資產鮮金收支結餘等支應。</t>
    <phoneticPr fontId="3" type="noConversion"/>
  </si>
  <si>
    <t>13:期末已核定尚未編列之營建工程預算係指先期規畫構想書業經行政院或本部核定，惟至當年底工程預算尚未編列完成之5,000萬元以上營建工程，該等工程預算預計於以後年度編列。</t>
    <phoneticPr fontId="3" type="noConversion"/>
  </si>
  <si>
    <t>14:前項尚未編列之營建工程預算財源:政府補助係指由本部或其他政府機關補助；由學校已提撥之準備金支應係指由不包含於現金內，已提撥之改良及擴充準備金或其他準備金支應；由可用資金支應係指由學校當年(或以後年度)可用資金支用；外借資金係指將向銀行舉借長期債務支應。</t>
    <phoneticPr fontId="3" type="noConversion"/>
  </si>
  <si>
    <r>
      <t xml:space="preserve">    政府機關專案計畫補助購設備收入</t>
    </r>
    <r>
      <rPr>
        <sz val="8"/>
        <color theme="1"/>
        <rFont val="標楷體"/>
        <family val="4"/>
        <charset val="136"/>
      </rPr>
      <t>(含無形.遞延) (6)</t>
    </r>
    <phoneticPr fontId="3" type="noConversion"/>
  </si>
  <si>
    <t>註1:經常門現金收入包括政府補助收入與學雜費收入、建教合作收入、推廣教育收入、資產使用及權利金收入與受贈收入等自籌收入，並扣除不產生現金流入之收入。</t>
    <phoneticPr fontId="3" type="noConversion"/>
  </si>
  <si>
    <t>2:經常門現金支出係指支出效益及於當年之現金支出，如人事費、水電費、維護費及獎助學金等。</t>
    <phoneticPr fontId="3" type="noConversion"/>
  </si>
  <si>
    <t>3.動產、不動產及其他資產現金收入係指各政府機關補助款及民間捐贈款指定用於增置動產、不動產及其他資產。</t>
    <phoneticPr fontId="3" type="noConversion"/>
  </si>
  <si>
    <t xml:space="preserve">      固定資產折舊(其他政府補助或捐贈)</t>
    <phoneticPr fontId="3" type="noConversion"/>
  </si>
  <si>
    <t>減:期末暫收及待結轉帳項屬指定動產、不動產及其他資產之捐贈款提撥準備金之部</t>
    <phoneticPr fontId="3" type="noConversion"/>
  </si>
  <si>
    <t>中興大學主任交接觀禮</t>
  </si>
  <si>
    <t>體育館新建</t>
    <phoneticPr fontId="3" type="noConversion"/>
  </si>
  <si>
    <t>依先期規畫構想書估列</t>
    <phoneticPr fontId="3" type="noConversion"/>
  </si>
  <si>
    <t>含體育館場106年先期規畫作業費5307.5千元(由當年度預算容納)</t>
    <phoneticPr fontId="3" type="noConversion"/>
  </si>
  <si>
    <t>106年
預算數</t>
    <phoneticPr fontId="3" type="noConversion"/>
  </si>
  <si>
    <t>106概算收入</t>
    <phoneticPr fontId="11" type="noConversion"/>
  </si>
  <si>
    <t>學雜費收入淨值:</t>
    <phoneticPr fontId="3" type="noConversion"/>
  </si>
  <si>
    <t>105預算收入</t>
    <phoneticPr fontId="11" type="noConversion"/>
  </si>
  <si>
    <r>
      <t xml:space="preserve">   其他場地收入-自動販賣機、投幣式洗機</t>
    </r>
    <r>
      <rPr>
        <sz val="12"/>
        <color rgb="FFFF0000"/>
        <rFont val="標楷體"/>
        <family val="4"/>
        <charset val="136"/>
      </rPr>
      <t>(學務處)</t>
    </r>
    <phoneticPr fontId="15" type="noConversion"/>
  </si>
  <si>
    <r>
      <t>減：當期動產、不動產及其他資產現金支出情形
（E）</t>
    </r>
    <r>
      <rPr>
        <sz val="10"/>
        <color theme="1"/>
        <rFont val="標楷體"/>
        <family val="4"/>
        <charset val="136"/>
      </rPr>
      <t>=7+8+9+10</t>
    </r>
    <phoneticPr fontId="3" type="noConversion"/>
  </si>
  <si>
    <t>加：當期動產、不動產及其他資產現金收入情形
（D）=5+6</t>
    <phoneticPr fontId="3" type="noConversion"/>
  </si>
  <si>
    <t>需填覆表</t>
    <phoneticPr fontId="3" type="noConversion"/>
  </si>
  <si>
    <t>填覆1.本表 
    2.明細表1</t>
    <phoneticPr fontId="3" type="noConversion"/>
  </si>
  <si>
    <t>填覆本表</t>
    <phoneticPr fontId="3" type="noConversion"/>
  </si>
  <si>
    <t>請填覆本表</t>
    <phoneticPr fontId="3" type="noConversion"/>
  </si>
  <si>
    <t>請填覆1.本表
      2.明細表3</t>
    <phoneticPr fontId="3" type="noConversion"/>
  </si>
  <si>
    <r>
      <t xml:space="preserve">   其他場地收入-學餐……………………..</t>
    </r>
    <r>
      <rPr>
        <sz val="12"/>
        <color rgb="FFFF0000"/>
        <rFont val="標楷體"/>
        <family val="4"/>
        <charset val="136"/>
      </rPr>
      <t>(學務處)</t>
    </r>
    <phoneticPr fontId="15" type="noConversion"/>
  </si>
  <si>
    <r>
      <t xml:space="preserve">   其他場地收入-網球場地………………..</t>
    </r>
    <r>
      <rPr>
        <sz val="12"/>
        <color rgb="FFFF0000"/>
        <rFont val="標楷體"/>
        <family val="4"/>
        <charset val="136"/>
      </rPr>
      <t>(學務處)</t>
    </r>
    <phoneticPr fontId="15" type="noConversion"/>
  </si>
  <si>
    <r>
      <t xml:space="preserve">   其他場地收入-中正樓、游泳池………..</t>
    </r>
    <r>
      <rPr>
        <sz val="12"/>
        <color rgb="FFFF0000"/>
        <rFont val="標楷體"/>
        <family val="4"/>
        <charset val="136"/>
      </rPr>
      <t>(學務處)</t>
    </r>
    <phoneticPr fontId="15" type="noConversion"/>
  </si>
  <si>
    <t xml:space="preserve">        建教合作收入(含科計部、產學、委託訓練、委託研究等申請、行政委託、公開招標案件等計畫)</t>
    <phoneticPr fontId="3" type="noConversion"/>
  </si>
  <si>
    <t xml:space="preserve">        其他補助收入(向政府單位申請之補助案件)</t>
    <phoneticPr fontId="3" type="noConversion"/>
  </si>
  <si>
    <t xml:space="preserve">        其他(招生收入)</t>
    <phoneticPr fontId="3" type="noConversion"/>
  </si>
  <si>
    <t>【明細表2】</t>
    <phoneticPr fontId="3" type="noConversion"/>
  </si>
  <si>
    <r>
      <rPr>
        <sz val="16"/>
        <color theme="1"/>
        <rFont val="標楷體"/>
        <family val="4"/>
        <charset val="136"/>
      </rPr>
      <t>【明細表1</t>
    </r>
    <r>
      <rPr>
        <sz val="16"/>
        <color theme="1"/>
        <rFont val="新細明體"/>
        <family val="1"/>
        <charset val="136"/>
        <scheme val="minor"/>
      </rPr>
      <t xml:space="preserve"> 】 </t>
    </r>
    <r>
      <rPr>
        <sz val="12"/>
        <color theme="1"/>
        <rFont val="新細明體"/>
        <family val="2"/>
        <charset val="136"/>
        <scheme val="minor"/>
      </rPr>
      <t xml:space="preserve">  國立臺中教育大學</t>
    </r>
    <phoneticPr fontId="3" type="noConversion"/>
  </si>
  <si>
    <t xml:space="preserve">        資產使用及權利金收入(場地設備收入細項請填明細表2)</t>
    <phoneticPr fontId="3" type="noConversion"/>
  </si>
  <si>
    <r>
      <t>單位：新台幣</t>
    </r>
    <r>
      <rPr>
        <b/>
        <sz val="12"/>
        <color theme="3"/>
        <rFont val="標楷體"/>
        <family val="4"/>
        <charset val="136"/>
      </rPr>
      <t>千</t>
    </r>
    <r>
      <rPr>
        <sz val="12"/>
        <color theme="3"/>
        <rFont val="標楷體"/>
        <family val="4"/>
        <charset val="136"/>
      </rPr>
      <t>元</t>
    </r>
    <phoneticPr fontId="11" type="noConversion"/>
  </si>
  <si>
    <r>
      <t>雜項收入-館際合作…………………....</t>
    </r>
    <r>
      <rPr>
        <sz val="14"/>
        <color rgb="FFC00000"/>
        <rFont val="標楷體"/>
        <family val="4"/>
        <charset val="136"/>
      </rPr>
      <t>(圖書館)</t>
    </r>
    <phoneticPr fontId="11" type="noConversion"/>
  </si>
  <si>
    <r>
      <t>雜項收入-校友借書年費……………....</t>
    </r>
    <r>
      <rPr>
        <sz val="14"/>
        <color rgb="FFC00000"/>
        <rFont val="標楷體"/>
        <family val="4"/>
        <charset val="136"/>
      </rPr>
      <t>(圖書館)</t>
    </r>
    <phoneticPr fontId="11" type="noConversion"/>
  </si>
  <si>
    <r>
      <t>雜項收入-工本費……………………...</t>
    </r>
    <r>
      <rPr>
        <sz val="14"/>
        <color rgb="FFC00000"/>
        <rFont val="標楷體"/>
        <family val="4"/>
        <charset val="136"/>
      </rPr>
      <t>.(圖書館)</t>
    </r>
    <phoneticPr fontId="11" type="noConversion"/>
  </si>
  <si>
    <r>
      <t>違規罰款收入-借書逾期、圖書遺失等..</t>
    </r>
    <r>
      <rPr>
        <sz val="14"/>
        <color rgb="FFC00000"/>
        <rFont val="標楷體"/>
        <family val="4"/>
        <charset val="136"/>
      </rPr>
      <t>(圖書館)</t>
    </r>
    <phoneticPr fontId="11" type="noConversion"/>
  </si>
  <si>
    <r>
      <t>其他場地收入-圖書館磁卡收入……....</t>
    </r>
    <r>
      <rPr>
        <sz val="14"/>
        <color rgb="FFC00000"/>
        <rFont val="標楷體"/>
        <family val="4"/>
        <charset val="136"/>
      </rPr>
      <t>(圖書館)</t>
    </r>
    <phoneticPr fontId="11" type="noConversion"/>
  </si>
  <si>
    <t>雜項收入-工本費…………………......(教務處)</t>
    <phoneticPr fontId="11" type="noConversion"/>
  </si>
  <si>
    <t>雜項收入-出售廢品收入……………...(總務處)</t>
    <phoneticPr fontId="11" type="noConversion"/>
  </si>
  <si>
    <t>單位主管:</t>
    <phoneticPr fontId="3" type="noConversion"/>
  </si>
  <si>
    <t>請填覆1.本表
      2.明細表2</t>
    <phoneticPr fontId="3" type="noConversion"/>
  </si>
  <si>
    <t xml:space="preserve">   其他場地收入-停車清潔收入……………...(總務處)</t>
    <phoneticPr fontId="15" type="noConversion"/>
  </si>
  <si>
    <t xml:space="preserve">   其他場地收入-咖啡廳……………………..(總務處)</t>
    <phoneticPr fontId="15" type="noConversion"/>
  </si>
  <si>
    <t xml:space="preserve">   其他場地收入-教室、求真樓、各教室等..(總務處)</t>
    <phoneticPr fontId="15" type="noConversion"/>
  </si>
  <si>
    <t xml:space="preserve">   招待所-學人會館.國際會館……………...(總務處)</t>
    <phoneticPr fontId="15" type="noConversion"/>
  </si>
  <si>
    <t xml:space="preserve">   其他場地收入-英才校區演藝廳以外各場收(總務處)</t>
    <phoneticPr fontId="3" type="noConversion"/>
  </si>
  <si>
    <t xml:space="preserve">        其他(凡不屬以上之業務外收入，細項請填明細表3)</t>
    <phoneticPr fontId="3" type="noConversion"/>
  </si>
  <si>
    <t>總務處(保管組)</t>
    <phoneticPr fontId="3" type="noConversion"/>
  </si>
  <si>
    <t>總務處(營繕組)</t>
    <phoneticPr fontId="3" type="noConversion"/>
  </si>
  <si>
    <t>總務處(重大修繕-營繕組)</t>
    <phoneticPr fontId="3" type="noConversion"/>
  </si>
  <si>
    <t>單位主管:</t>
    <phoneticPr fontId="3" type="noConversion"/>
  </si>
  <si>
    <t>【總務處、學務處、進廣部】</t>
    <phoneticPr fontId="11" type="noConversion"/>
  </si>
  <si>
    <t xml:space="preserve">   其他場地收入預計明細表</t>
    <phoneticPr fontId="15" type="noConversion"/>
  </si>
  <si>
    <t>一、依「國立大學校務基金管理及監督辦法」第二十五條規定辦理。</t>
    <phoneticPr fontId="3" type="noConversion"/>
  </si>
  <si>
    <t>國立臺中教育大學財務預測</t>
    <phoneticPr fontId="3" type="noConversion"/>
  </si>
  <si>
    <t>雜項收入-電子期刊權利金或版權收入..(國研處)</t>
    <phoneticPr fontId="11" type="noConversion"/>
  </si>
  <si>
    <t>填表人</t>
    <phoneticPr fontId="11" type="noConversion"/>
  </si>
  <si>
    <t>單位主管:</t>
    <phoneticPr fontId="3" type="noConversion"/>
  </si>
  <si>
    <t xml:space="preserve">   其他場地收入-演藝廳……………………..(音樂系)</t>
    <phoneticPr fontId="15" type="noConversion"/>
  </si>
  <si>
    <t>總務處、學務處、音樂系</t>
    <phoneticPr fontId="3" type="noConversion"/>
  </si>
  <si>
    <t>學雜費收入(410301)明細表</t>
    <phoneticPr fontId="11" type="noConversion"/>
  </si>
  <si>
    <t>【明細表 3 】               國立臺中教育大學</t>
    <phoneticPr fontId="11" type="noConversion"/>
  </si>
  <si>
    <t xml:space="preserve">      業務收入</t>
    <phoneticPr fontId="3" type="noConversion"/>
  </si>
  <si>
    <t>減:期末預收收入屬指定經常門支出捐贈款已提撥準備金部份</t>
    <phoneticPr fontId="3" type="noConversion"/>
  </si>
  <si>
    <t>二、113年度財務預測，請各業管單位參酌歷年狀況及相關資訊予以預測。</t>
    <phoneticPr fontId="3" type="noConversion"/>
  </si>
  <si>
    <t>註:填列完成請逕傳電子檔至主計室施靜惠(chshih@mail.ntcu.edu.tw)彙辦</t>
    <phoneticPr fontId="3" type="noConversion"/>
  </si>
  <si>
    <t>註:填列完成請逕傳電子檔至主計室施靜惠(chshih@mail.ntcu.edu.tw)彙辦</t>
    <phoneticPr fontId="3" type="noConversion"/>
  </si>
  <si>
    <r>
      <t>三、本表核章後送主計室，</t>
    </r>
    <r>
      <rPr>
        <sz val="14"/>
        <color rgb="FFC00000"/>
        <rFont val="標楷體"/>
        <family val="4"/>
        <charset val="136"/>
      </rPr>
      <t>各明細表請傳電子檔至本室承辦人施靜惠(chshih@mail.ntcu.edu.tw)</t>
    </r>
    <r>
      <rPr>
        <sz val="14"/>
        <color theme="1"/>
        <rFont val="標楷體"/>
        <family val="4"/>
        <charset val="136"/>
      </rPr>
      <t>俾憑彙辦。</t>
    </r>
    <phoneticPr fontId="3" type="noConversion"/>
  </si>
  <si>
    <t>115年
預計數</t>
    <phoneticPr fontId="3" type="noConversion"/>
  </si>
  <si>
    <t>進修推廣部</t>
    <phoneticPr fontId="3" type="noConversion"/>
  </si>
  <si>
    <t xml:space="preserve">           116年度</t>
    <phoneticPr fontId="3" type="noConversion"/>
  </si>
  <si>
    <t>116年度預測數</t>
    <phoneticPr fontId="3" type="noConversion"/>
  </si>
  <si>
    <t>116年
預計收入</t>
    <phoneticPr fontId="3" type="noConversion"/>
  </si>
  <si>
    <t>116年
預計人數</t>
    <phoneticPr fontId="3" type="noConversion"/>
  </si>
  <si>
    <t>116年
預計
學雜費減免</t>
    <phoneticPr fontId="3" type="noConversion"/>
  </si>
  <si>
    <t>116年度
場地設備收入</t>
    <phoneticPr fontId="3" type="noConversion"/>
  </si>
  <si>
    <t>中  華  民  國  116 年  度</t>
    <phoneticPr fontId="15" type="noConversion"/>
  </si>
  <si>
    <t>116年度
預測數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</si>
</sst>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76" formatCode="#,##0_ ;[Red]\-#,##0\ "/>
    <numFmt numFmtId="177" formatCode="_-* #,##0_-;\-* #,##0_-;_-* &quot;-&quot;??_-;_-@_-"/>
    <numFmt numFmtId="178" formatCode="#,##0_ "/>
    <numFmt numFmtId="179" formatCode="_(* #,##0_);_(* \(#,##0\);_(* &quot;-&quot;??_);_(@_)"/>
  </numFmts>
  <fonts count="63">
    <font>
      <sz val="12"/>
      <color theme="1"/>
      <name val="新細明體"/>
      <family val="2"/>
      <charset val="136"/>
      <scheme val="minor"/>
    </font>
    <font>
      <sz val="12"/>
      <color theme="1"/>
      <name val="新細明體"/>
      <family val="1"/>
      <charset val="136"/>
      <scheme val="minor"/>
    </font>
    <font>
      <sz val="14"/>
      <color theme="1"/>
      <name val="標楷體"/>
      <family val="4"/>
      <charset val="136"/>
    </font>
    <font>
      <sz val="9"/>
      <name val="新細明體"/>
      <family val="2"/>
      <charset val="136"/>
      <scheme val="minor"/>
    </font>
    <font>
      <b/>
      <sz val="16"/>
      <color theme="1"/>
      <name val="標楷體"/>
      <family val="4"/>
      <charset val="136"/>
    </font>
    <font>
      <sz val="12"/>
      <color theme="1"/>
      <name val="標楷體"/>
      <family val="4"/>
      <charset val="136"/>
    </font>
    <font>
      <b/>
      <sz val="12"/>
      <color theme="1"/>
      <name val="標楷體"/>
      <family val="4"/>
      <charset val="136"/>
    </font>
    <font>
      <sz val="12"/>
      <color theme="1"/>
      <name val="新細明體"/>
      <family val="2"/>
      <charset val="136"/>
      <scheme val="minor"/>
    </font>
    <font>
      <sz val="11"/>
      <color theme="1"/>
      <name val="標楷體"/>
      <family val="4"/>
      <charset val="136"/>
    </font>
    <font>
      <sz val="12"/>
      <name val="新細明體"/>
      <family val="1"/>
      <charset val="136"/>
    </font>
    <font>
      <sz val="12"/>
      <name val="標楷體"/>
      <family val="4"/>
      <charset val="136"/>
    </font>
    <font>
      <sz val="9"/>
      <name val="新細明體"/>
      <family val="1"/>
      <charset val="136"/>
    </font>
    <font>
      <sz val="10"/>
      <name val="標楷體"/>
      <family val="4"/>
      <charset val="136"/>
    </font>
    <font>
      <b/>
      <sz val="12"/>
      <name val="標楷體"/>
      <family val="4"/>
      <charset val="136"/>
    </font>
    <font>
      <b/>
      <sz val="10"/>
      <name val="標楷體"/>
      <family val="4"/>
      <charset val="136"/>
    </font>
    <font>
      <sz val="9"/>
      <name val="細明體"/>
      <family val="3"/>
      <charset val="136"/>
    </font>
    <font>
      <sz val="9"/>
      <name val="標楷體"/>
      <family val="4"/>
      <charset val="136"/>
    </font>
    <font>
      <b/>
      <sz val="12"/>
      <name val="新細明體"/>
      <family val="1"/>
      <charset val="136"/>
    </font>
    <font>
      <b/>
      <sz val="10"/>
      <name val="新細明體"/>
      <family val="1"/>
      <charset val="136"/>
    </font>
    <font>
      <sz val="16"/>
      <name val="標楷體"/>
      <family val="4"/>
      <charset val="136"/>
    </font>
    <font>
      <b/>
      <sz val="14"/>
      <name val="標楷體"/>
      <family val="4"/>
      <charset val="136"/>
    </font>
    <font>
      <sz val="14"/>
      <name val="標楷體"/>
      <family val="4"/>
      <charset val="136"/>
    </font>
    <font>
      <sz val="12"/>
      <color rgb="FFFF0000"/>
      <name val="新細明體"/>
      <family val="2"/>
      <charset val="136"/>
      <scheme val="minor"/>
    </font>
    <font>
      <sz val="8"/>
      <color theme="1"/>
      <name val="標楷體"/>
      <family val="4"/>
      <charset val="136"/>
    </font>
    <font>
      <b/>
      <sz val="14"/>
      <color theme="1"/>
      <name val="標楷體"/>
      <family val="4"/>
      <charset val="136"/>
    </font>
    <font>
      <sz val="12"/>
      <color rgb="FFFF0000"/>
      <name val="標楷體"/>
      <family val="4"/>
      <charset val="136"/>
    </font>
    <font>
      <sz val="10"/>
      <color rgb="FFFF0000"/>
      <name val="標楷體"/>
      <family val="4"/>
      <charset val="136"/>
    </font>
    <font>
      <b/>
      <sz val="12"/>
      <color rgb="FFFF0000"/>
      <name val="標楷體"/>
      <family val="4"/>
      <charset val="136"/>
    </font>
    <font>
      <b/>
      <sz val="12"/>
      <color rgb="FFFF0000"/>
      <name val="新細明體"/>
      <family val="1"/>
      <charset val="136"/>
    </font>
    <font>
      <b/>
      <sz val="10"/>
      <color rgb="FFFF0000"/>
      <name val="標楷體"/>
      <family val="4"/>
      <charset val="136"/>
    </font>
    <font>
      <sz val="10"/>
      <color theme="1"/>
      <name val="新細明體"/>
      <family val="2"/>
      <charset val="136"/>
      <scheme val="minor"/>
    </font>
    <font>
      <sz val="10"/>
      <color rgb="FFFF0000"/>
      <name val="新細明體"/>
      <family val="2"/>
      <charset val="136"/>
      <scheme val="minor"/>
    </font>
    <font>
      <b/>
      <sz val="10"/>
      <color rgb="FFFF0000"/>
      <name val="新細明體"/>
      <family val="1"/>
      <charset val="136"/>
    </font>
    <font>
      <sz val="11"/>
      <name val="標楷體"/>
      <family val="4"/>
      <charset val="136"/>
    </font>
    <font>
      <sz val="11"/>
      <name val="Times New Roman"/>
      <family val="1"/>
    </font>
    <font>
      <u/>
      <sz val="16"/>
      <name val="標楷體"/>
      <family val="4"/>
      <charset val="136"/>
    </font>
    <font>
      <u/>
      <sz val="12"/>
      <name val="標楷體"/>
      <family val="4"/>
      <charset val="136"/>
    </font>
    <font>
      <u/>
      <sz val="14"/>
      <name val="標楷體"/>
      <family val="4"/>
      <charset val="136"/>
    </font>
    <font>
      <sz val="16"/>
      <color theme="1"/>
      <name val="標楷體"/>
      <family val="4"/>
      <charset val="136"/>
    </font>
    <font>
      <sz val="16"/>
      <color theme="1"/>
      <name val="新細明體"/>
      <family val="1"/>
      <charset val="136"/>
      <scheme val="minor"/>
    </font>
    <font>
      <sz val="10"/>
      <color theme="1"/>
      <name val="標楷體"/>
      <family val="4"/>
      <charset val="136"/>
    </font>
    <font>
      <sz val="14"/>
      <color rgb="FFFF0000"/>
      <name val="標楷體"/>
      <family val="4"/>
      <charset val="136"/>
    </font>
    <font>
      <sz val="11"/>
      <color rgb="FFFF0000"/>
      <name val="標楷體"/>
      <family val="4"/>
      <charset val="136"/>
    </font>
    <font>
      <sz val="12"/>
      <color theme="0"/>
      <name val="標楷體"/>
      <family val="4"/>
      <charset val="136"/>
    </font>
    <font>
      <sz val="10"/>
      <color theme="0"/>
      <name val="標楷體"/>
      <family val="4"/>
      <charset val="136"/>
    </font>
    <font>
      <sz val="12"/>
      <name val="新細明體"/>
      <family val="2"/>
      <charset val="136"/>
      <scheme val="minor"/>
    </font>
    <font>
      <sz val="10"/>
      <name val="新細明體"/>
      <family val="2"/>
      <charset val="136"/>
      <scheme val="minor"/>
    </font>
    <font>
      <b/>
      <sz val="14"/>
      <color rgb="FFFF0000"/>
      <name val="標楷體"/>
      <family val="4"/>
      <charset val="136"/>
    </font>
    <font>
      <b/>
      <sz val="12"/>
      <color theme="3"/>
      <name val="標楷體"/>
      <family val="4"/>
      <charset val="136"/>
    </font>
    <font>
      <u/>
      <sz val="12"/>
      <color theme="3"/>
      <name val="標楷體"/>
      <family val="4"/>
      <charset val="136"/>
    </font>
    <font>
      <sz val="12"/>
      <color theme="3"/>
      <name val="標楷體"/>
      <family val="4"/>
      <charset val="136"/>
    </font>
    <font>
      <b/>
      <sz val="14"/>
      <color theme="3"/>
      <name val="標楷體"/>
      <family val="4"/>
      <charset val="136"/>
    </font>
    <font>
      <sz val="14"/>
      <color theme="3"/>
      <name val="標楷體"/>
      <family val="4"/>
      <charset val="136"/>
    </font>
    <font>
      <sz val="14"/>
      <color rgb="FFC00000"/>
      <name val="標楷體"/>
      <family val="4"/>
      <charset val="136"/>
    </font>
    <font>
      <sz val="14"/>
      <color rgb="FF0070C0"/>
      <name val="標楷體"/>
      <family val="4"/>
      <charset val="136"/>
    </font>
    <font>
      <sz val="14"/>
      <color theme="9" tint="-0.499984740745262"/>
      <name val="標楷體"/>
      <family val="4"/>
      <charset val="136"/>
    </font>
    <font>
      <sz val="14"/>
      <color theme="3" tint="-0.499984740745262"/>
      <name val="標楷體"/>
      <family val="4"/>
      <charset val="136"/>
    </font>
    <font>
      <sz val="12"/>
      <color theme="3" tint="-0.499984740745262"/>
      <name val="標楷體"/>
      <family val="4"/>
      <charset val="136"/>
    </font>
    <font>
      <sz val="11"/>
      <color theme="3" tint="-0.499984740745262"/>
      <name val="標楷體"/>
      <family val="4"/>
      <charset val="136"/>
    </font>
    <font>
      <sz val="12"/>
      <color rgb="FFC00000"/>
      <name val="標楷體"/>
      <family val="4"/>
      <charset val="136"/>
    </font>
    <font>
      <sz val="11"/>
      <color rgb="FFC00000"/>
      <name val="標楷體"/>
      <family val="4"/>
      <charset val="136"/>
    </font>
    <font>
      <sz val="14"/>
      <color theme="0"/>
      <name val="標楷體"/>
      <family val="4"/>
      <charset val="136"/>
    </font>
    <font>
      <i/>
      <u/>
      <sz val="1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CC"/>
        <bgColor indexed="64"/>
      </patternFill>
    </fill>
    <fill>
      <patternFill patternType="solid">
        <fgColor indexed="43"/>
        <bgColor indexed="64"/>
      </patternFill>
    </fill>
    <fill>
      <patternFill patternType="solid">
        <fgColor rgb="FFFFFF00"/>
        <bgColor indexed="64"/>
      </patternFill>
    </fill>
    <fill>
      <patternFill patternType="solid">
        <fgColor indexed="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double">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thin">
        <color indexed="64"/>
      </bottom>
      <diagonal/>
    </border>
    <border>
      <left/>
      <right/>
      <top style="thin">
        <color indexed="64"/>
      </top>
      <bottom style="double">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medium">
        <color indexed="64"/>
      </right>
      <top style="hair">
        <color indexed="64"/>
      </top>
      <bottom style="hair">
        <color indexed="64"/>
      </bottom>
      <diagonal/>
    </border>
    <border>
      <left style="medium">
        <color indexed="64"/>
      </left>
      <right style="thick">
        <color indexed="64"/>
      </right>
      <top style="hair">
        <color indexed="64"/>
      </top>
      <bottom style="hair">
        <color indexed="64"/>
      </bottom>
      <diagonal/>
    </border>
    <border>
      <left style="medium">
        <color indexed="64"/>
      </left>
      <right/>
      <top/>
      <bottom/>
      <diagonal/>
    </border>
    <border>
      <left style="medium">
        <color indexed="64"/>
      </left>
      <right style="thick">
        <color indexed="64"/>
      </right>
      <top/>
      <bottom/>
      <diagonal/>
    </border>
    <border>
      <left style="medium">
        <color indexed="64"/>
      </left>
      <right style="thick">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right style="double">
        <color indexed="64"/>
      </right>
      <top style="hair">
        <color indexed="64"/>
      </top>
      <bottom style="hair">
        <color indexed="64"/>
      </bottom>
      <diagonal/>
    </border>
    <border>
      <left style="medium">
        <color indexed="64"/>
      </left>
      <right/>
      <top style="hair">
        <color indexed="64"/>
      </top>
      <bottom/>
      <diagonal/>
    </border>
    <border>
      <left style="double">
        <color indexed="64"/>
      </left>
      <right style="double">
        <color indexed="64"/>
      </right>
      <top style="medium">
        <color indexed="64"/>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double">
        <color indexed="64"/>
      </top>
      <bottom style="double">
        <color indexed="64"/>
      </bottom>
      <diagonal/>
    </border>
    <border>
      <left style="double">
        <color indexed="64"/>
      </left>
      <right/>
      <top/>
      <bottom style="medium">
        <color indexed="64"/>
      </bottom>
      <diagonal/>
    </border>
    <border>
      <left/>
      <right/>
      <top style="medium">
        <color indexed="64"/>
      </top>
      <bottom style="thin">
        <color indexed="64"/>
      </bottom>
      <diagonal/>
    </border>
    <border>
      <left/>
      <right/>
      <top style="thin">
        <color indexed="64"/>
      </top>
      <bottom/>
      <diagonal/>
    </border>
    <border>
      <left/>
      <right/>
      <top style="double">
        <color indexed="64"/>
      </top>
      <bottom style="thin">
        <color indexed="64"/>
      </bottom>
      <diagonal/>
    </border>
    <border>
      <left/>
      <right/>
      <top style="double">
        <color indexed="64"/>
      </top>
      <bottom style="double">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1" fillId="0" borderId="0"/>
    <xf numFmtId="43" fontId="7" fillId="0" borderId="0" applyFont="0" applyFill="0" applyBorder="0" applyAlignment="0" applyProtection="0">
      <alignment vertical="center"/>
    </xf>
    <xf numFmtId="0" fontId="9" fillId="0" borderId="0"/>
    <xf numFmtId="0" fontId="9" fillId="0" borderId="0"/>
  </cellStyleXfs>
  <cellXfs count="394">
    <xf numFmtId="0" fontId="0" fillId="0" borderId="0" xfId="0">
      <alignment vertical="center"/>
    </xf>
    <xf numFmtId="176" fontId="2" fillId="0" borderId="1" xfId="1" applyNumberFormat="1" applyFont="1" applyBorder="1" applyAlignment="1">
      <alignment vertical="center"/>
    </xf>
    <xf numFmtId="176" fontId="2" fillId="0" borderId="1" xfId="1" applyNumberFormat="1" applyFont="1" applyFill="1" applyBorder="1" applyAlignment="1">
      <alignment vertical="center"/>
    </xf>
    <xf numFmtId="176" fontId="2" fillId="2" borderId="1" xfId="1" applyNumberFormat="1" applyFont="1" applyFill="1" applyBorder="1" applyAlignment="1">
      <alignment vertical="center"/>
    </xf>
    <xf numFmtId="0" fontId="2" fillId="0" borderId="0" xfId="0" applyFont="1">
      <alignment vertical="center"/>
    </xf>
    <xf numFmtId="176" fontId="2" fillId="3" borderId="1" xfId="1" applyNumberFormat="1" applyFont="1" applyFill="1" applyBorder="1" applyAlignment="1">
      <alignment vertical="center"/>
    </xf>
    <xf numFmtId="176" fontId="2" fillId="4" borderId="1" xfId="1" applyNumberFormat="1" applyFont="1" applyFill="1" applyBorder="1" applyAlignment="1">
      <alignment vertical="center"/>
    </xf>
    <xf numFmtId="176" fontId="8" fillId="2" borderId="1" xfId="1" applyNumberFormat="1" applyFont="1" applyFill="1" applyBorder="1" applyAlignment="1">
      <alignment vertical="center"/>
    </xf>
    <xf numFmtId="176" fontId="8" fillId="0" borderId="1" xfId="1" applyNumberFormat="1" applyFont="1" applyBorder="1" applyAlignment="1">
      <alignment vertical="center"/>
    </xf>
    <xf numFmtId="176" fontId="8" fillId="0" borderId="1" xfId="1" applyNumberFormat="1" applyFont="1" applyFill="1" applyBorder="1" applyAlignment="1">
      <alignment vertical="center"/>
    </xf>
    <xf numFmtId="177" fontId="2" fillId="0" borderId="1" xfId="2" applyNumberFormat="1" applyFont="1" applyBorder="1" applyAlignment="1">
      <alignment horizontal="center" vertical="center" wrapText="1"/>
    </xf>
    <xf numFmtId="0" fontId="10" fillId="0" borderId="0" xfId="3" applyFont="1" applyAlignment="1">
      <alignment vertical="center"/>
    </xf>
    <xf numFmtId="0" fontId="12" fillId="0" borderId="0" xfId="3" applyFont="1" applyAlignment="1">
      <alignment horizontal="center" vertical="center"/>
    </xf>
    <xf numFmtId="0" fontId="12" fillId="0" borderId="0" xfId="3" applyFont="1"/>
    <xf numFmtId="0" fontId="0" fillId="0" borderId="0" xfId="0" applyAlignment="1"/>
    <xf numFmtId="0" fontId="10" fillId="0" borderId="0" xfId="3" applyFont="1"/>
    <xf numFmtId="0" fontId="12" fillId="0" borderId="10" xfId="3" applyFont="1" applyBorder="1" applyAlignment="1">
      <alignment horizontal="center" vertical="center" wrapText="1"/>
    </xf>
    <xf numFmtId="0" fontId="13" fillId="5" borderId="14" xfId="3" applyFont="1" applyFill="1" applyBorder="1"/>
    <xf numFmtId="178" fontId="12" fillId="5" borderId="4" xfId="3" applyNumberFormat="1" applyFont="1" applyFill="1" applyBorder="1"/>
    <xf numFmtId="178" fontId="12" fillId="5" borderId="15" xfId="3" applyNumberFormat="1" applyFont="1" applyFill="1" applyBorder="1"/>
    <xf numFmtId="0" fontId="10" fillId="0" borderId="14" xfId="3" applyFont="1" applyBorder="1"/>
    <xf numFmtId="178" fontId="12" fillId="0" borderId="4" xfId="3" applyNumberFormat="1" applyFont="1" applyBorder="1"/>
    <xf numFmtId="178" fontId="12" fillId="0" borderId="15" xfId="3" applyNumberFormat="1" applyFont="1" applyBorder="1"/>
    <xf numFmtId="0" fontId="10" fillId="0" borderId="17" xfId="3" applyFont="1" applyBorder="1"/>
    <xf numFmtId="178" fontId="12" fillId="0" borderId="19" xfId="3" applyNumberFormat="1" applyFont="1" applyBorder="1"/>
    <xf numFmtId="178" fontId="12" fillId="0" borderId="22" xfId="3" applyNumberFormat="1" applyFont="1" applyBorder="1"/>
    <xf numFmtId="178" fontId="12" fillId="5" borderId="13" xfId="3" applyNumberFormat="1" applyFont="1" applyFill="1" applyBorder="1"/>
    <xf numFmtId="178" fontId="12" fillId="0" borderId="1" xfId="3" applyNumberFormat="1" applyFont="1" applyBorder="1"/>
    <xf numFmtId="178" fontId="12" fillId="0" borderId="23" xfId="3" applyNumberFormat="1" applyFont="1" applyBorder="1"/>
    <xf numFmtId="0" fontId="13" fillId="5" borderId="28" xfId="3" applyFont="1" applyFill="1" applyBorder="1"/>
    <xf numFmtId="178" fontId="12" fillId="5" borderId="29" xfId="3" applyNumberFormat="1" applyFont="1" applyFill="1" applyBorder="1"/>
    <xf numFmtId="0" fontId="13" fillId="5" borderId="31" xfId="3" applyFont="1" applyFill="1" applyBorder="1"/>
    <xf numFmtId="178" fontId="12" fillId="5" borderId="24" xfId="3" applyNumberFormat="1" applyFont="1" applyFill="1" applyBorder="1"/>
    <xf numFmtId="178" fontId="12" fillId="5" borderId="26" xfId="3" applyNumberFormat="1" applyFont="1" applyFill="1" applyBorder="1"/>
    <xf numFmtId="0" fontId="10" fillId="0" borderId="0" xfId="0" applyFont="1" applyAlignment="1"/>
    <xf numFmtId="178" fontId="12" fillId="0" borderId="18" xfId="3" applyNumberFormat="1" applyFont="1" applyBorder="1"/>
    <xf numFmtId="0" fontId="14" fillId="5" borderId="32" xfId="3" applyFont="1" applyFill="1" applyBorder="1"/>
    <xf numFmtId="178" fontId="12" fillId="5" borderId="34" xfId="3" applyNumberFormat="1" applyFont="1" applyFill="1" applyBorder="1"/>
    <xf numFmtId="0" fontId="13" fillId="5" borderId="17" xfId="3" applyFont="1" applyFill="1" applyBorder="1"/>
    <xf numFmtId="178" fontId="12" fillId="5" borderId="23" xfId="3" applyNumberFormat="1" applyFont="1" applyFill="1" applyBorder="1"/>
    <xf numFmtId="0" fontId="13" fillId="0" borderId="36" xfId="3" applyFont="1" applyFill="1" applyBorder="1"/>
    <xf numFmtId="178" fontId="14" fillId="0" borderId="38" xfId="3" applyNumberFormat="1" applyFont="1" applyBorder="1"/>
    <xf numFmtId="0" fontId="17" fillId="0" borderId="0" xfId="0" applyFont="1" applyAlignment="1"/>
    <xf numFmtId="178" fontId="18" fillId="0" borderId="0" xfId="0" applyNumberFormat="1" applyFont="1" applyAlignment="1"/>
    <xf numFmtId="0" fontId="14" fillId="0" borderId="0" xfId="3" applyFont="1"/>
    <xf numFmtId="0" fontId="0" fillId="0" borderId="40" xfId="0" applyBorder="1" applyAlignment="1">
      <alignment horizontal="center"/>
    </xf>
    <xf numFmtId="0" fontId="0" fillId="0" borderId="0" xfId="0" applyAlignment="1">
      <alignment horizontal="center"/>
    </xf>
    <xf numFmtId="0" fontId="0" fillId="0" borderId="40" xfId="0" applyBorder="1" applyAlignment="1"/>
    <xf numFmtId="0" fontId="0" fillId="0" borderId="41" xfId="0" applyBorder="1" applyAlignment="1">
      <alignment horizontal="center"/>
    </xf>
    <xf numFmtId="177" fontId="2" fillId="0" borderId="1" xfId="2" applyNumberFormat="1" applyFont="1" applyBorder="1">
      <alignment vertical="center"/>
    </xf>
    <xf numFmtId="177" fontId="5" fillId="0" borderId="1" xfId="2" applyNumberFormat="1" applyFont="1" applyBorder="1">
      <alignment vertical="center"/>
    </xf>
    <xf numFmtId="177" fontId="2" fillId="3" borderId="1" xfId="0" applyNumberFormat="1" applyFont="1" applyFill="1" applyBorder="1">
      <alignment vertical="center"/>
    </xf>
    <xf numFmtId="177" fontId="2" fillId="4" borderId="1" xfId="2" applyNumberFormat="1" applyFont="1" applyFill="1" applyBorder="1">
      <alignment vertical="center"/>
    </xf>
    <xf numFmtId="0" fontId="0" fillId="0" borderId="0" xfId="0" applyFont="1" applyAlignment="1"/>
    <xf numFmtId="0" fontId="13" fillId="0" borderId="0" xfId="3" applyFont="1"/>
    <xf numFmtId="0" fontId="14" fillId="0" borderId="0" xfId="3" applyFont="1" applyAlignment="1">
      <alignment horizontal="center"/>
    </xf>
    <xf numFmtId="0" fontId="17" fillId="0" borderId="0" xfId="0" applyFont="1" applyAlignment="1">
      <alignment horizontal="center"/>
    </xf>
    <xf numFmtId="0" fontId="25" fillId="0" borderId="0" xfId="3" applyFont="1" applyAlignment="1">
      <alignment horizontal="center" vertical="center"/>
    </xf>
    <xf numFmtId="0" fontId="22" fillId="0" borderId="0" xfId="0" applyFont="1" applyAlignment="1"/>
    <xf numFmtId="178" fontId="28" fillId="0" borderId="0" xfId="0" applyNumberFormat="1" applyFont="1" applyAlignment="1"/>
    <xf numFmtId="0" fontId="22" fillId="0" borderId="40" xfId="0" applyFont="1" applyBorder="1" applyAlignment="1">
      <alignment horizontal="center"/>
    </xf>
    <xf numFmtId="178" fontId="22" fillId="0" borderId="0" xfId="0" applyNumberFormat="1" applyFont="1" applyAlignment="1"/>
    <xf numFmtId="178" fontId="22" fillId="0" borderId="40" xfId="0" applyNumberFormat="1" applyFont="1" applyBorder="1" applyAlignment="1"/>
    <xf numFmtId="178" fontId="22" fillId="0" borderId="41" xfId="0" applyNumberFormat="1" applyFont="1" applyBorder="1" applyAlignment="1"/>
    <xf numFmtId="0" fontId="30" fillId="0" borderId="0" xfId="0" applyFont="1" applyAlignment="1"/>
    <xf numFmtId="0" fontId="30" fillId="0" borderId="40" xfId="0" applyFont="1" applyBorder="1" applyAlignment="1">
      <alignment horizontal="center"/>
    </xf>
    <xf numFmtId="178" fontId="30" fillId="0" borderId="0" xfId="0" applyNumberFormat="1" applyFont="1" applyAlignment="1"/>
    <xf numFmtId="178" fontId="30" fillId="0" borderId="40" xfId="0" applyNumberFormat="1" applyFont="1" applyBorder="1" applyAlignment="1"/>
    <xf numFmtId="178" fontId="30" fillId="0" borderId="41" xfId="0" applyNumberFormat="1" applyFont="1" applyBorder="1" applyAlignment="1"/>
    <xf numFmtId="0" fontId="26" fillId="0" borderId="0" xfId="3" applyFont="1" applyAlignment="1">
      <alignment horizontal="center" vertical="center"/>
    </xf>
    <xf numFmtId="0" fontId="31" fillId="0" borderId="0" xfId="0" applyFont="1" applyAlignment="1"/>
    <xf numFmtId="178" fontId="26" fillId="5" borderId="13" xfId="3" applyNumberFormat="1" applyFont="1" applyFill="1" applyBorder="1"/>
    <xf numFmtId="178" fontId="26" fillId="0" borderId="1" xfId="3" applyNumberFormat="1" applyFont="1" applyBorder="1"/>
    <xf numFmtId="178" fontId="26" fillId="0" borderId="23" xfId="3" applyNumberFormat="1" applyFont="1" applyBorder="1"/>
    <xf numFmtId="178" fontId="26" fillId="5" borderId="23" xfId="3" applyNumberFormat="1" applyFont="1" applyFill="1" applyBorder="1"/>
    <xf numFmtId="178" fontId="32" fillId="0" borderId="0" xfId="0" applyNumberFormat="1" applyFont="1" applyAlignment="1"/>
    <xf numFmtId="178" fontId="28" fillId="4" borderId="0" xfId="0" applyNumberFormat="1" applyFont="1" applyFill="1" applyAlignment="1"/>
    <xf numFmtId="0" fontId="31" fillId="0" borderId="40" xfId="0" applyFont="1" applyBorder="1" applyAlignment="1">
      <alignment horizontal="center"/>
    </xf>
    <xf numFmtId="178" fontId="31" fillId="0" borderId="0" xfId="0" applyNumberFormat="1" applyFont="1" applyAlignment="1"/>
    <xf numFmtId="178" fontId="31" fillId="0" borderId="40" xfId="0" applyNumberFormat="1" applyFont="1" applyBorder="1" applyAlignment="1"/>
    <xf numFmtId="178" fontId="31" fillId="0" borderId="41" xfId="0" applyNumberFormat="1" applyFont="1" applyBorder="1" applyAlignment="1"/>
    <xf numFmtId="0" fontId="19" fillId="0" borderId="0" xfId="0" applyFont="1" applyAlignment="1"/>
    <xf numFmtId="0" fontId="21" fillId="0" borderId="0" xfId="0" applyFont="1" applyBorder="1" applyAlignment="1"/>
    <xf numFmtId="0" fontId="21" fillId="0" borderId="0" xfId="0" applyFont="1" applyAlignment="1"/>
    <xf numFmtId="0" fontId="21" fillId="0" borderId="44" xfId="0" applyFont="1" applyBorder="1" applyAlignment="1">
      <alignment horizontal="center"/>
    </xf>
    <xf numFmtId="0" fontId="21" fillId="0" borderId="45" xfId="0" applyFont="1" applyBorder="1" applyAlignment="1">
      <alignment horizontal="center"/>
    </xf>
    <xf numFmtId="0" fontId="21" fillId="0" borderId="39" xfId="0" applyFont="1" applyBorder="1" applyAlignment="1">
      <alignment horizontal="center"/>
    </xf>
    <xf numFmtId="0" fontId="21" fillId="0" borderId="47" xfId="0" applyFont="1" applyBorder="1" applyAlignment="1">
      <alignment horizontal="center"/>
    </xf>
    <xf numFmtId="0" fontId="21" fillId="0" borderId="48" xfId="0" applyFont="1" applyBorder="1" applyAlignment="1">
      <alignment horizontal="left" vertical="center"/>
    </xf>
    <xf numFmtId="0" fontId="21" fillId="0" borderId="49" xfId="0" applyFont="1" applyBorder="1" applyAlignment="1">
      <alignment horizontal="center"/>
    </xf>
    <xf numFmtId="0" fontId="21" fillId="0" borderId="50" xfId="0" applyFont="1" applyBorder="1" applyAlignment="1">
      <alignment horizontal="center"/>
    </xf>
    <xf numFmtId="0" fontId="21" fillId="0" borderId="51" xfId="0" applyFont="1" applyBorder="1" applyAlignment="1">
      <alignment horizontal="center"/>
    </xf>
    <xf numFmtId="0" fontId="21" fillId="0" borderId="48" xfId="0" applyFont="1" applyBorder="1" applyAlignment="1">
      <alignment horizontal="left" vertical="center" wrapText="1"/>
    </xf>
    <xf numFmtId="0" fontId="20" fillId="5" borderId="53" xfId="0" applyFont="1" applyFill="1" applyBorder="1" applyAlignment="1">
      <alignment horizontal="left" vertical="center"/>
    </xf>
    <xf numFmtId="0" fontId="21" fillId="5" borderId="53" xfId="0" applyFont="1" applyFill="1" applyBorder="1" applyAlignment="1">
      <alignment horizontal="center"/>
    </xf>
    <xf numFmtId="0" fontId="21" fillId="0" borderId="0" xfId="0" applyFont="1" applyBorder="1" applyAlignment="1">
      <alignment horizontal="center"/>
    </xf>
    <xf numFmtId="0" fontId="10" fillId="0" borderId="0" xfId="4" applyFont="1"/>
    <xf numFmtId="0" fontId="33" fillId="0" borderId="0" xfId="0" applyFont="1" applyAlignment="1"/>
    <xf numFmtId="0" fontId="34" fillId="0" borderId="0" xfId="0" applyFont="1" applyAlignment="1"/>
    <xf numFmtId="0" fontId="0" fillId="0" borderId="0" xfId="0" applyAlignment="1">
      <alignment vertical="center"/>
    </xf>
    <xf numFmtId="0" fontId="35" fillId="0" borderId="0" xfId="0" applyFont="1" applyBorder="1" applyAlignment="1"/>
    <xf numFmtId="0" fontId="36" fillId="0" borderId="0" xfId="0" applyFont="1" applyBorder="1" applyAlignment="1"/>
    <xf numFmtId="0" fontId="37" fillId="0" borderId="0" xfId="0" applyFont="1" applyBorder="1" applyAlignment="1">
      <alignment horizontal="center"/>
    </xf>
    <xf numFmtId="0" fontId="10" fillId="0" borderId="0" xfId="0" applyFont="1" applyBorder="1" applyAlignment="1"/>
    <xf numFmtId="0" fontId="21" fillId="0" borderId="0" xfId="0" applyFont="1" applyAlignment="1">
      <alignment vertical="center"/>
    </xf>
    <xf numFmtId="0" fontId="21" fillId="0" borderId="54" xfId="0" applyFont="1" applyBorder="1" applyAlignment="1">
      <alignment horizontal="center" vertical="center" wrapText="1"/>
    </xf>
    <xf numFmtId="0" fontId="10" fillId="0" borderId="55" xfId="0" applyFont="1" applyBorder="1" applyAlignment="1">
      <alignment horizontal="center" vertical="center"/>
    </xf>
    <xf numFmtId="0" fontId="10" fillId="5" borderId="56" xfId="0" applyFont="1" applyFill="1" applyBorder="1" applyAlignment="1">
      <alignment vertical="center"/>
    </xf>
    <xf numFmtId="0" fontId="33" fillId="5" borderId="57" xfId="0" applyFont="1" applyFill="1" applyBorder="1" applyAlignment="1">
      <alignment vertical="center" wrapText="1"/>
    </xf>
    <xf numFmtId="0" fontId="10" fillId="0" borderId="0" xfId="0" applyFont="1" applyAlignment="1">
      <alignment vertical="center"/>
    </xf>
    <xf numFmtId="0" fontId="10" fillId="0" borderId="56" xfId="0" applyFont="1" applyBorder="1" applyAlignment="1">
      <alignment vertical="center"/>
    </xf>
    <xf numFmtId="0" fontId="33" fillId="7" borderId="57" xfId="0" applyFont="1" applyFill="1" applyBorder="1" applyAlignment="1">
      <alignment vertical="center" wrapText="1"/>
    </xf>
    <xf numFmtId="0" fontId="10" fillId="0" borderId="56" xfId="0" applyFont="1" applyBorder="1" applyAlignment="1">
      <alignment vertical="center" wrapText="1"/>
    </xf>
    <xf numFmtId="0" fontId="33" fillId="0" borderId="0" xfId="4" applyFont="1"/>
    <xf numFmtId="0" fontId="33" fillId="0" borderId="0" xfId="0" applyFont="1" applyBorder="1" applyAlignment="1"/>
    <xf numFmtId="176" fontId="8" fillId="0" borderId="5" xfId="1" applyNumberFormat="1" applyFont="1" applyFill="1" applyBorder="1" applyAlignment="1">
      <alignment vertical="center"/>
    </xf>
    <xf numFmtId="176" fontId="8" fillId="0" borderId="6" xfId="1" applyNumberFormat="1" applyFont="1" applyFill="1" applyBorder="1" applyAlignment="1">
      <alignment vertical="center"/>
    </xf>
    <xf numFmtId="176" fontId="8" fillId="0" borderId="7" xfId="1" applyNumberFormat="1" applyFont="1" applyFill="1" applyBorder="1" applyAlignment="1">
      <alignment vertical="center"/>
    </xf>
    <xf numFmtId="0" fontId="5" fillId="0" borderId="0" xfId="0" applyFont="1">
      <alignment vertical="center"/>
    </xf>
    <xf numFmtId="178" fontId="12" fillId="5" borderId="16" xfId="3" applyNumberFormat="1" applyFont="1" applyFill="1" applyBorder="1"/>
    <xf numFmtId="178" fontId="12" fillId="0" borderId="16" xfId="3" applyNumberFormat="1" applyFont="1" applyBorder="1"/>
    <xf numFmtId="178" fontId="12" fillId="6" borderId="15" xfId="3" applyNumberFormat="1" applyFont="1" applyFill="1" applyBorder="1"/>
    <xf numFmtId="178" fontId="12" fillId="0" borderId="20" xfId="3" applyNumberFormat="1" applyFont="1" applyBorder="1"/>
    <xf numFmtId="178" fontId="12" fillId="0" borderId="21" xfId="3" applyNumberFormat="1" applyFont="1" applyBorder="1"/>
    <xf numFmtId="178" fontId="12" fillId="5" borderId="12" xfId="3" applyNumberFormat="1" applyFont="1" applyFill="1" applyBorder="1"/>
    <xf numFmtId="178" fontId="12" fillId="5" borderId="25" xfId="3" applyNumberFormat="1" applyFont="1" applyFill="1" applyBorder="1"/>
    <xf numFmtId="178" fontId="40" fillId="6" borderId="15" xfId="3" applyNumberFormat="1" applyFont="1" applyFill="1" applyBorder="1"/>
    <xf numFmtId="178" fontId="12" fillId="0" borderId="27" xfId="3" applyNumberFormat="1" applyFont="1" applyBorder="1"/>
    <xf numFmtId="178" fontId="12" fillId="5" borderId="30" xfId="3" applyNumberFormat="1" applyFont="1" applyFill="1" applyBorder="1"/>
    <xf numFmtId="178" fontId="14" fillId="5" borderId="33" xfId="3" applyNumberFormat="1" applyFont="1" applyFill="1" applyBorder="1"/>
    <xf numFmtId="178" fontId="12" fillId="5" borderId="35" xfId="3" applyNumberFormat="1" applyFont="1" applyFill="1" applyBorder="1"/>
    <xf numFmtId="178" fontId="14" fillId="5" borderId="24" xfId="3" applyNumberFormat="1" applyFont="1" applyFill="1" applyBorder="1"/>
    <xf numFmtId="178" fontId="12" fillId="5" borderId="22" xfId="3" applyNumberFormat="1" applyFont="1" applyFill="1" applyBorder="1"/>
    <xf numFmtId="178" fontId="14" fillId="5" borderId="27" xfId="3" applyNumberFormat="1" applyFont="1" applyFill="1" applyBorder="1"/>
    <xf numFmtId="178" fontId="14" fillId="0" borderId="37" xfId="3" applyNumberFormat="1" applyFont="1" applyBorder="1"/>
    <xf numFmtId="178" fontId="14" fillId="0" borderId="39" xfId="3" applyNumberFormat="1" applyFont="1" applyBorder="1"/>
    <xf numFmtId="178" fontId="18" fillId="4" borderId="0" xfId="0" applyNumberFormat="1" applyFont="1" applyFill="1" applyAlignment="1"/>
    <xf numFmtId="0" fontId="10" fillId="0" borderId="8" xfId="3" applyFont="1" applyBorder="1" applyAlignment="1">
      <alignment horizontal="center" vertical="center" wrapText="1"/>
    </xf>
    <xf numFmtId="0" fontId="12" fillId="0" borderId="11" xfId="3" applyFont="1" applyBorder="1" applyAlignment="1">
      <alignment horizontal="center" vertical="center" wrapText="1"/>
    </xf>
    <xf numFmtId="0" fontId="0" fillId="0" borderId="0" xfId="0" applyAlignment="1">
      <alignment wrapText="1"/>
    </xf>
    <xf numFmtId="0" fontId="10" fillId="0" borderId="0" xfId="3" applyFont="1" applyAlignment="1">
      <alignment horizontal="center" vertical="center"/>
    </xf>
    <xf numFmtId="0" fontId="5" fillId="0" borderId="0" xfId="0" applyFont="1" applyAlignment="1"/>
    <xf numFmtId="0" fontId="40" fillId="0" borderId="0" xfId="0" applyFont="1" applyAlignment="1"/>
    <xf numFmtId="0" fontId="12" fillId="0" borderId="0" xfId="0" applyFont="1" applyAlignment="1"/>
    <xf numFmtId="0" fontId="25" fillId="0" borderId="0" xfId="0" applyFont="1" applyAlignment="1"/>
    <xf numFmtId="0" fontId="26" fillId="0" borderId="0" xfId="0" applyFont="1" applyAlignment="1"/>
    <xf numFmtId="176" fontId="2" fillId="4" borderId="5" xfId="1" applyNumberFormat="1" applyFont="1" applyFill="1" applyBorder="1" applyAlignment="1">
      <alignment vertical="center"/>
    </xf>
    <xf numFmtId="176" fontId="2" fillId="4" borderId="6" xfId="1" applyNumberFormat="1" applyFont="1" applyFill="1" applyBorder="1" applyAlignment="1">
      <alignment vertical="center"/>
    </xf>
    <xf numFmtId="176" fontId="2" fillId="4" borderId="7" xfId="1" applyNumberFormat="1" applyFont="1" applyFill="1" applyBorder="1" applyAlignment="1">
      <alignment vertical="center"/>
    </xf>
    <xf numFmtId="176" fontId="8" fillId="0" borderId="1" xfId="1" applyNumberFormat="1" applyFont="1" applyFill="1" applyBorder="1" applyAlignment="1">
      <alignment vertical="center" wrapText="1"/>
    </xf>
    <xf numFmtId="176" fontId="8" fillId="4" borderId="1" xfId="1" applyNumberFormat="1" applyFont="1" applyFill="1" applyBorder="1" applyAlignment="1">
      <alignment vertical="center"/>
    </xf>
    <xf numFmtId="177" fontId="2" fillId="0" borderId="1" xfId="2" applyNumberFormat="1" applyFont="1" applyFill="1" applyBorder="1">
      <alignment vertical="center"/>
    </xf>
    <xf numFmtId="0" fontId="2" fillId="0" borderId="0" xfId="0" applyFont="1" applyFill="1">
      <alignment vertical="center"/>
    </xf>
    <xf numFmtId="0" fontId="2" fillId="0" borderId="1" xfId="1" applyFont="1" applyBorder="1" applyAlignment="1">
      <alignment horizontal="center" vertical="center" wrapText="1"/>
    </xf>
    <xf numFmtId="177" fontId="24" fillId="3" borderId="1" xfId="0" applyNumberFormat="1" applyFont="1" applyFill="1" applyBorder="1">
      <alignment vertical="center"/>
    </xf>
    <xf numFmtId="0" fontId="24" fillId="3" borderId="1" xfId="0" applyFont="1" applyFill="1" applyBorder="1">
      <alignment vertical="center"/>
    </xf>
    <xf numFmtId="0" fontId="6" fillId="0" borderId="0" xfId="0" applyFont="1">
      <alignment vertical="center"/>
    </xf>
    <xf numFmtId="176" fontId="21" fillId="4" borderId="1" xfId="1" applyNumberFormat="1" applyFont="1" applyFill="1" applyBorder="1" applyAlignment="1">
      <alignment vertical="center"/>
    </xf>
    <xf numFmtId="176" fontId="41" fillId="2" borderId="1" xfId="1" applyNumberFormat="1" applyFont="1" applyFill="1" applyBorder="1" applyAlignment="1">
      <alignment vertical="center"/>
    </xf>
    <xf numFmtId="0" fontId="2" fillId="0" borderId="1" xfId="1" applyFont="1" applyBorder="1" applyAlignment="1">
      <alignment horizontal="center" vertical="center" wrapText="1"/>
    </xf>
    <xf numFmtId="176" fontId="8" fillId="0" borderId="1" xfId="1" applyNumberFormat="1" applyFont="1" applyBorder="1" applyAlignment="1">
      <alignment vertical="center" wrapText="1"/>
    </xf>
    <xf numFmtId="0" fontId="5" fillId="0" borderId="0" xfId="0" applyFont="1" applyAlignment="1">
      <alignment vertical="center"/>
    </xf>
    <xf numFmtId="0" fontId="12" fillId="0" borderId="9" xfId="3" applyFont="1" applyBorder="1" applyAlignment="1">
      <alignment horizontal="center" vertical="center" wrapText="1"/>
    </xf>
    <xf numFmtId="0" fontId="10" fillId="0" borderId="61" xfId="0" applyFont="1" applyBorder="1" applyAlignment="1">
      <alignment horizontal="center" vertical="center" wrapText="1"/>
    </xf>
    <xf numFmtId="176" fontId="8" fillId="4" borderId="5" xfId="1" applyNumberFormat="1" applyFont="1" applyFill="1" applyBorder="1" applyAlignment="1">
      <alignment vertical="center"/>
    </xf>
    <xf numFmtId="176" fontId="8" fillId="4" borderId="6" xfId="1" applyNumberFormat="1" applyFont="1" applyFill="1" applyBorder="1" applyAlignment="1">
      <alignment vertical="center"/>
    </xf>
    <xf numFmtId="176" fontId="8" fillId="4" borderId="7" xfId="1" applyNumberFormat="1" applyFont="1" applyFill="1" applyBorder="1" applyAlignment="1">
      <alignment vertical="center"/>
    </xf>
    <xf numFmtId="0" fontId="43" fillId="0" borderId="0" xfId="0" applyFont="1" applyAlignment="1"/>
    <xf numFmtId="0" fontId="44" fillId="0" borderId="0" xfId="0" applyFont="1" applyAlignment="1"/>
    <xf numFmtId="0" fontId="44" fillId="0" borderId="0" xfId="3" applyFont="1"/>
    <xf numFmtId="0" fontId="45" fillId="0" borderId="0" xfId="0" applyFont="1" applyAlignment="1"/>
    <xf numFmtId="0" fontId="46" fillId="0" borderId="0" xfId="0" applyFont="1" applyAlignment="1"/>
    <xf numFmtId="178" fontId="10" fillId="5" borderId="15" xfId="3" applyNumberFormat="1" applyFont="1" applyFill="1" applyBorder="1"/>
    <xf numFmtId="178" fontId="10" fillId="5" borderId="16" xfId="3" applyNumberFormat="1" applyFont="1" applyFill="1" applyBorder="1"/>
    <xf numFmtId="178" fontId="10" fillId="0" borderId="15" xfId="3" applyNumberFormat="1" applyFont="1" applyBorder="1"/>
    <xf numFmtId="178" fontId="10" fillId="0" borderId="16" xfId="3" applyNumberFormat="1" applyFont="1" applyBorder="1"/>
    <xf numFmtId="178" fontId="10" fillId="6" borderId="15" xfId="3" applyNumberFormat="1" applyFont="1" applyFill="1" applyBorder="1"/>
    <xf numFmtId="178" fontId="10" fillId="0" borderId="20" xfId="3" applyNumberFormat="1" applyFont="1" applyBorder="1"/>
    <xf numFmtId="178" fontId="10" fillId="0" borderId="22" xfId="3" applyNumberFormat="1" applyFont="1" applyBorder="1"/>
    <xf numFmtId="178" fontId="10" fillId="0" borderId="21" xfId="3" applyNumberFormat="1" applyFont="1" applyBorder="1"/>
    <xf numFmtId="178" fontId="10" fillId="5" borderId="12" xfId="3" applyNumberFormat="1" applyFont="1" applyFill="1" applyBorder="1"/>
    <xf numFmtId="178" fontId="10" fillId="5" borderId="24" xfId="3" applyNumberFormat="1" applyFont="1" applyFill="1" applyBorder="1"/>
    <xf numFmtId="178" fontId="10" fillId="0" borderId="4" xfId="3" applyNumberFormat="1" applyFont="1" applyBorder="1"/>
    <xf numFmtId="178" fontId="10" fillId="0" borderId="27" xfId="3" applyNumberFormat="1" applyFont="1" applyBorder="1"/>
    <xf numFmtId="178" fontId="10" fillId="5" borderId="26" xfId="3" applyNumberFormat="1" applyFont="1" applyFill="1" applyBorder="1"/>
    <xf numFmtId="178" fontId="10" fillId="5" borderId="30" xfId="3" applyNumberFormat="1" applyFont="1" applyFill="1" applyBorder="1"/>
    <xf numFmtId="178" fontId="10" fillId="0" borderId="18" xfId="3" applyNumberFormat="1" applyFont="1" applyBorder="1"/>
    <xf numFmtId="178" fontId="13" fillId="5" borderId="33" xfId="3" applyNumberFormat="1" applyFont="1" applyFill="1" applyBorder="1"/>
    <xf numFmtId="178" fontId="10" fillId="5" borderId="35" xfId="3" applyNumberFormat="1" applyFont="1" applyFill="1" applyBorder="1"/>
    <xf numFmtId="178" fontId="13" fillId="5" borderId="24" xfId="3" applyNumberFormat="1" applyFont="1" applyFill="1" applyBorder="1"/>
    <xf numFmtId="178" fontId="10" fillId="5" borderId="22" xfId="3" applyNumberFormat="1" applyFont="1" applyFill="1" applyBorder="1"/>
    <xf numFmtId="178" fontId="13" fillId="5" borderId="27" xfId="3" applyNumberFormat="1" applyFont="1" applyFill="1" applyBorder="1"/>
    <xf numFmtId="178" fontId="13" fillId="0" borderId="37" xfId="3" applyNumberFormat="1" applyFont="1" applyBorder="1"/>
    <xf numFmtId="178" fontId="13" fillId="0" borderId="39" xfId="3" applyNumberFormat="1" applyFont="1" applyBorder="1"/>
    <xf numFmtId="178" fontId="17" fillId="0" borderId="0" xfId="0" applyNumberFormat="1" applyFont="1" applyAlignment="1"/>
    <xf numFmtId="178" fontId="17" fillId="4" borderId="0" xfId="0" applyNumberFormat="1" applyFont="1" applyFill="1" applyAlignment="1"/>
    <xf numFmtId="0" fontId="45" fillId="0" borderId="40" xfId="0" applyFont="1" applyBorder="1" applyAlignment="1">
      <alignment horizontal="center"/>
    </xf>
    <xf numFmtId="0" fontId="46" fillId="0" borderId="40" xfId="0" applyFont="1" applyBorder="1" applyAlignment="1">
      <alignment horizontal="center"/>
    </xf>
    <xf numFmtId="178" fontId="45" fillId="0" borderId="0" xfId="0" applyNumberFormat="1" applyFont="1" applyAlignment="1"/>
    <xf numFmtId="178" fontId="46" fillId="0" borderId="0" xfId="0" applyNumberFormat="1" applyFont="1" applyAlignment="1"/>
    <xf numFmtId="178" fontId="45" fillId="0" borderId="40" xfId="0" applyNumberFormat="1" applyFont="1" applyBorder="1" applyAlignment="1"/>
    <xf numFmtId="178" fontId="46" fillId="0" borderId="40" xfId="0" applyNumberFormat="1" applyFont="1" applyBorder="1" applyAlignment="1"/>
    <xf numFmtId="178" fontId="45" fillId="0" borderId="41" xfId="0" applyNumberFormat="1" applyFont="1" applyBorder="1" applyAlignment="1"/>
    <xf numFmtId="178" fontId="46" fillId="0" borderId="41" xfId="0" applyNumberFormat="1" applyFont="1" applyBorder="1" applyAlignment="1"/>
    <xf numFmtId="177" fontId="10" fillId="5" borderId="58" xfId="2" applyNumberFormat="1" applyFont="1" applyFill="1" applyBorder="1" applyAlignment="1">
      <alignment vertical="center"/>
    </xf>
    <xf numFmtId="177" fontId="10" fillId="7" borderId="58" xfId="2" applyNumberFormat="1" applyFont="1" applyFill="1" applyBorder="1" applyAlignment="1">
      <alignment vertical="center"/>
    </xf>
    <xf numFmtId="0" fontId="41" fillId="0" borderId="0" xfId="0" applyFont="1" applyBorder="1" applyAlignment="1">
      <alignment vertical="center"/>
    </xf>
    <xf numFmtId="41" fontId="41" fillId="0" borderId="56" xfId="2" applyNumberFormat="1" applyFont="1" applyBorder="1" applyAlignment="1">
      <alignment horizontal="center" vertical="center"/>
    </xf>
    <xf numFmtId="41" fontId="41" fillId="5" borderId="53" xfId="2" applyNumberFormat="1" applyFont="1" applyFill="1" applyBorder="1" applyAlignment="1">
      <alignment horizontal="center" vertical="center"/>
    </xf>
    <xf numFmtId="179" fontId="42" fillId="0" borderId="0" xfId="2" applyNumberFormat="1" applyFont="1" applyAlignment="1"/>
    <xf numFmtId="179" fontId="41" fillId="0" borderId="0" xfId="2" applyNumberFormat="1" applyFont="1" applyAlignment="1"/>
    <xf numFmtId="0" fontId="41" fillId="0" borderId="0" xfId="0" applyFont="1">
      <alignment vertical="center"/>
    </xf>
    <xf numFmtId="0" fontId="27" fillId="0" borderId="0" xfId="0" applyFont="1" applyAlignment="1">
      <alignment horizontal="right" vertical="center"/>
    </xf>
    <xf numFmtId="0" fontId="41" fillId="0" borderId="1" xfId="1" applyFont="1" applyBorder="1" applyAlignment="1">
      <alignment horizontal="center" vertical="center" wrapText="1"/>
    </xf>
    <xf numFmtId="0" fontId="41" fillId="0" borderId="1" xfId="1" applyFont="1" applyFill="1" applyBorder="1" applyAlignment="1">
      <alignment horizontal="center" vertical="center" wrapText="1"/>
    </xf>
    <xf numFmtId="0" fontId="41" fillId="0" borderId="1" xfId="1" applyFont="1" applyBorder="1" applyAlignment="1">
      <alignment horizontal="left" vertical="center" wrapText="1"/>
    </xf>
    <xf numFmtId="176" fontId="41" fillId="2" borderId="1" xfId="1" applyNumberFormat="1" applyFont="1" applyFill="1" applyBorder="1" applyAlignment="1">
      <alignment vertical="center" wrapText="1"/>
    </xf>
    <xf numFmtId="0" fontId="25" fillId="0" borderId="1" xfId="0" applyFont="1" applyBorder="1" applyAlignment="1">
      <alignment vertical="center" wrapText="1"/>
    </xf>
    <xf numFmtId="176" fontId="41" fillId="0" borderId="1" xfId="1" applyNumberFormat="1" applyFont="1" applyBorder="1" applyAlignment="1">
      <alignment vertical="center" wrapText="1"/>
    </xf>
    <xf numFmtId="176" fontId="41" fillId="0" borderId="1" xfId="1" applyNumberFormat="1" applyFont="1" applyFill="1" applyBorder="1" applyAlignment="1">
      <alignment vertical="center" wrapText="1"/>
    </xf>
    <xf numFmtId="0" fontId="25" fillId="0" borderId="5" xfId="0" applyFont="1" applyBorder="1" applyAlignment="1">
      <alignment vertical="center" wrapText="1"/>
    </xf>
    <xf numFmtId="0" fontId="41" fillId="0" borderId="1" xfId="0" applyFont="1" applyBorder="1" applyAlignment="1">
      <alignment vertical="center" wrapText="1"/>
    </xf>
    <xf numFmtId="0" fontId="25" fillId="0" borderId="1" xfId="0" applyFont="1" applyBorder="1">
      <alignment vertical="center"/>
    </xf>
    <xf numFmtId="0" fontId="47" fillId="0" borderId="1" xfId="0" applyFont="1" applyFill="1" applyBorder="1" applyAlignment="1">
      <alignment vertical="center" wrapText="1"/>
    </xf>
    <xf numFmtId="0" fontId="27" fillId="0" borderId="1" xfId="0" applyFont="1" applyBorder="1">
      <alignment vertical="center"/>
    </xf>
    <xf numFmtId="0" fontId="41" fillId="0" borderId="1" xfId="0" applyFont="1" applyBorder="1">
      <alignment vertical="center"/>
    </xf>
    <xf numFmtId="0" fontId="41" fillId="0" borderId="1" xfId="0" applyFont="1" applyFill="1" applyBorder="1">
      <alignment vertical="center"/>
    </xf>
    <xf numFmtId="177" fontId="41" fillId="3" borderId="1" xfId="0" applyNumberFormat="1" applyFont="1" applyFill="1" applyBorder="1">
      <alignment vertical="center"/>
    </xf>
    <xf numFmtId="0" fontId="25" fillId="0" borderId="0" xfId="0" applyFont="1">
      <alignment vertical="center"/>
    </xf>
    <xf numFmtId="0" fontId="49" fillId="0" borderId="0" xfId="0" applyFont="1" applyBorder="1" applyAlignment="1"/>
    <xf numFmtId="0" fontId="50" fillId="0" borderId="0" xfId="0" applyFont="1" applyAlignment="1"/>
    <xf numFmtId="0" fontId="49" fillId="0" borderId="0" xfId="0" applyFont="1" applyBorder="1" applyAlignment="1">
      <alignment horizontal="center"/>
    </xf>
    <xf numFmtId="0" fontId="50" fillId="0" borderId="0" xfId="0" applyFont="1" applyBorder="1" applyAlignment="1"/>
    <xf numFmtId="0" fontId="51" fillId="0" borderId="0" xfId="0" applyFont="1" applyAlignment="1">
      <alignment wrapText="1"/>
    </xf>
    <xf numFmtId="0" fontId="52" fillId="0" borderId="0" xfId="0" applyFont="1" applyAlignment="1"/>
    <xf numFmtId="0" fontId="54" fillId="0" borderId="48" xfId="0" applyFont="1" applyBorder="1" applyAlignment="1">
      <alignment horizontal="left" vertical="center"/>
    </xf>
    <xf numFmtId="41" fontId="54" fillId="0" borderId="56" xfId="2" applyNumberFormat="1" applyFont="1" applyBorder="1" applyAlignment="1">
      <alignment horizontal="center" vertical="center"/>
    </xf>
    <xf numFmtId="0" fontId="54" fillId="0" borderId="49" xfId="0" applyFont="1" applyBorder="1" applyAlignment="1">
      <alignment horizontal="center"/>
    </xf>
    <xf numFmtId="0" fontId="54" fillId="0" borderId="50" xfId="0" applyFont="1" applyBorder="1" applyAlignment="1">
      <alignment horizontal="center"/>
    </xf>
    <xf numFmtId="0" fontId="54" fillId="0" borderId="51" xfId="0" applyFont="1" applyBorder="1" applyAlignment="1">
      <alignment horizontal="center"/>
    </xf>
    <xf numFmtId="0" fontId="54" fillId="0" borderId="0" xfId="0" applyFont="1" applyAlignment="1"/>
    <xf numFmtId="0" fontId="55" fillId="0" borderId="48" xfId="0" applyFont="1" applyBorder="1" applyAlignment="1">
      <alignment horizontal="left" vertical="center"/>
    </xf>
    <xf numFmtId="41" fontId="55" fillId="0" borderId="60" xfId="2" applyNumberFormat="1" applyFont="1" applyBorder="1" applyAlignment="1">
      <alignment horizontal="center" vertical="center"/>
    </xf>
    <xf numFmtId="0" fontId="55" fillId="0" borderId="52" xfId="0" applyFont="1" applyBorder="1" applyAlignment="1">
      <alignment horizontal="center"/>
    </xf>
    <xf numFmtId="0" fontId="55" fillId="0" borderId="50" xfId="0" applyFont="1" applyBorder="1" applyAlignment="1">
      <alignment horizontal="center"/>
    </xf>
    <xf numFmtId="0" fontId="55" fillId="0" borderId="51" xfId="0" applyFont="1" applyBorder="1" applyAlignment="1">
      <alignment horizontal="center"/>
    </xf>
    <xf numFmtId="0" fontId="55" fillId="0" borderId="0" xfId="0" applyFont="1" applyAlignment="1"/>
    <xf numFmtId="0" fontId="56" fillId="0" borderId="48" xfId="0" applyFont="1" applyBorder="1" applyAlignment="1">
      <alignment horizontal="left" vertical="center"/>
    </xf>
    <xf numFmtId="41" fontId="56" fillId="0" borderId="56" xfId="2" applyNumberFormat="1" applyFont="1" applyBorder="1" applyAlignment="1">
      <alignment horizontal="center" vertical="center"/>
    </xf>
    <xf numFmtId="0" fontId="56" fillId="0" borderId="49" xfId="0" applyFont="1" applyBorder="1" applyAlignment="1">
      <alignment horizontal="center"/>
    </xf>
    <xf numFmtId="0" fontId="56" fillId="0" borderId="50" xfId="0" applyFont="1" applyBorder="1" applyAlignment="1">
      <alignment horizontal="center"/>
    </xf>
    <xf numFmtId="0" fontId="56" fillId="0" borderId="51" xfId="0" applyFont="1" applyBorder="1" applyAlignment="1">
      <alignment horizontal="center"/>
    </xf>
    <xf numFmtId="0" fontId="56" fillId="0" borderId="0" xfId="0" applyFont="1" applyAlignment="1"/>
    <xf numFmtId="0" fontId="56" fillId="0" borderId="0" xfId="4" applyFont="1"/>
    <xf numFmtId="179" fontId="56" fillId="0" borderId="0" xfId="2" applyNumberFormat="1" applyFont="1" applyAlignment="1"/>
    <xf numFmtId="0" fontId="57" fillId="0" borderId="56" xfId="0" applyFont="1" applyBorder="1" applyAlignment="1">
      <alignment vertical="center"/>
    </xf>
    <xf numFmtId="177" fontId="57" fillId="7" borderId="58" xfId="2" applyNumberFormat="1" applyFont="1" applyFill="1" applyBorder="1" applyAlignment="1">
      <alignment vertical="center"/>
    </xf>
    <xf numFmtId="41" fontId="57" fillId="7" borderId="59" xfId="0" applyNumberFormat="1" applyFont="1" applyFill="1" applyBorder="1" applyAlignment="1">
      <alignment vertical="center"/>
    </xf>
    <xf numFmtId="0" fontId="57" fillId="0" borderId="0" xfId="0" applyFont="1" applyAlignment="1">
      <alignment vertical="center"/>
    </xf>
    <xf numFmtId="0" fontId="58" fillId="7" borderId="57" xfId="0" applyFont="1" applyFill="1" applyBorder="1" applyAlignment="1">
      <alignment vertical="center" wrapText="1"/>
    </xf>
    <xf numFmtId="177" fontId="57" fillId="0" borderId="58" xfId="2" applyNumberFormat="1" applyFont="1" applyFill="1" applyBorder="1" applyAlignment="1">
      <alignment vertical="center"/>
    </xf>
    <xf numFmtId="0" fontId="58" fillId="0" borderId="57" xfId="0" applyFont="1" applyFill="1" applyBorder="1" applyAlignment="1">
      <alignment vertical="center" wrapText="1"/>
    </xf>
    <xf numFmtId="0" fontId="59" fillId="0" borderId="56" xfId="0" applyFont="1" applyBorder="1" applyAlignment="1">
      <alignment vertical="center"/>
    </xf>
    <xf numFmtId="177" fontId="59" fillId="0" borderId="58" xfId="2" applyNumberFormat="1" applyFont="1" applyFill="1" applyBorder="1" applyAlignment="1">
      <alignment vertical="center"/>
    </xf>
    <xf numFmtId="0" fontId="60" fillId="0" borderId="57" xfId="0" applyFont="1" applyFill="1" applyBorder="1" applyAlignment="1">
      <alignment vertical="center" wrapText="1"/>
    </xf>
    <xf numFmtId="0" fontId="59" fillId="0" borderId="0" xfId="0" applyFont="1" applyAlignment="1">
      <alignment vertical="center"/>
    </xf>
    <xf numFmtId="177" fontId="61" fillId="3" borderId="1" xfId="0" applyNumberFormat="1" applyFont="1" applyFill="1" applyBorder="1">
      <alignment vertical="center"/>
    </xf>
    <xf numFmtId="20" fontId="5" fillId="0" borderId="0" xfId="0" applyNumberFormat="1" applyFont="1" applyAlignment="1">
      <alignment vertical="center"/>
    </xf>
    <xf numFmtId="0" fontId="59" fillId="0" borderId="0" xfId="0" applyFont="1">
      <alignment vertical="center"/>
    </xf>
    <xf numFmtId="0" fontId="53" fillId="0" borderId="0" xfId="0" applyFont="1">
      <alignment vertical="center"/>
    </xf>
    <xf numFmtId="0" fontId="62" fillId="6" borderId="0" xfId="3" applyFont="1" applyFill="1"/>
    <xf numFmtId="0" fontId="5" fillId="6" borderId="0" xfId="0" applyFont="1" applyFill="1" applyAlignment="1"/>
    <xf numFmtId="0" fontId="40" fillId="6" borderId="0" xfId="0" applyFont="1" applyFill="1" applyAlignment="1"/>
    <xf numFmtId="0" fontId="10" fillId="6" borderId="0" xfId="0" applyFont="1" applyFill="1" applyAlignment="1"/>
    <xf numFmtId="0" fontId="12" fillId="6" borderId="0" xfId="0" applyFont="1" applyFill="1" applyAlignment="1"/>
    <xf numFmtId="0" fontId="26" fillId="6" borderId="0" xfId="0" applyFont="1" applyFill="1" applyAlignment="1"/>
    <xf numFmtId="0" fontId="25" fillId="6" borderId="0" xfId="0" applyFont="1" applyFill="1" applyAlignment="1"/>
    <xf numFmtId="0" fontId="12" fillId="6" borderId="0" xfId="3" applyFont="1" applyFill="1"/>
    <xf numFmtId="0" fontId="5" fillId="2" borderId="0" xfId="0" applyFont="1" applyFill="1" applyAlignment="1"/>
    <xf numFmtId="0" fontId="40" fillId="2" borderId="0" xfId="0" applyFont="1" applyFill="1" applyAlignment="1"/>
    <xf numFmtId="0" fontId="10" fillId="2" borderId="0" xfId="0" applyFont="1" applyFill="1" applyAlignment="1"/>
    <xf numFmtId="0" fontId="12" fillId="2" borderId="0" xfId="0" applyFont="1" applyFill="1" applyAlignment="1"/>
    <xf numFmtId="0" fontId="26" fillId="2" borderId="0" xfId="0" applyFont="1" applyFill="1" applyAlignment="1"/>
    <xf numFmtId="0" fontId="25" fillId="2" borderId="0" xfId="0" applyFont="1" applyFill="1" applyAlignment="1"/>
    <xf numFmtId="0" fontId="12" fillId="2" borderId="0" xfId="3" applyFont="1" applyFill="1"/>
    <xf numFmtId="0" fontId="21" fillId="6" borderId="0" xfId="0" applyFont="1" applyFill="1" applyAlignment="1"/>
    <xf numFmtId="179" fontId="41" fillId="6" borderId="0" xfId="2" applyNumberFormat="1" applyFont="1" applyFill="1" applyAlignment="1"/>
    <xf numFmtId="0" fontId="50" fillId="6" borderId="0" xfId="0" applyFont="1" applyFill="1" applyAlignment="1">
      <alignment horizontal="right"/>
    </xf>
    <xf numFmtId="0" fontId="10" fillId="6" borderId="0" xfId="0" applyFont="1" applyFill="1" applyAlignment="1">
      <alignment horizontal="right"/>
    </xf>
    <xf numFmtId="0" fontId="43" fillId="0" borderId="0" xfId="0" applyFont="1" applyFill="1" applyAlignment="1"/>
    <xf numFmtId="0" fontId="40" fillId="0" borderId="0" xfId="0" applyFont="1" applyFill="1" applyAlignment="1">
      <alignment horizontal="left"/>
    </xf>
    <xf numFmtId="0" fontId="26" fillId="0" borderId="62" xfId="3" applyFont="1" applyBorder="1" applyAlignment="1">
      <alignment horizontal="center" vertical="center" wrapText="1"/>
    </xf>
    <xf numFmtId="178" fontId="25" fillId="5" borderId="63" xfId="3" applyNumberFormat="1" applyFont="1" applyFill="1" applyBorder="1"/>
    <xf numFmtId="178" fontId="25" fillId="0" borderId="63" xfId="3" applyNumberFormat="1" applyFont="1" applyBorder="1"/>
    <xf numFmtId="178" fontId="25" fillId="6" borderId="63" xfId="3" applyNumberFormat="1" applyFont="1" applyFill="1" applyBorder="1"/>
    <xf numFmtId="178" fontId="25" fillId="0" borderId="64" xfId="3" applyNumberFormat="1" applyFont="1" applyBorder="1"/>
    <xf numFmtId="178" fontId="25" fillId="5" borderId="65" xfId="3" applyNumberFormat="1" applyFont="1" applyFill="1" applyBorder="1"/>
    <xf numFmtId="178" fontId="25" fillId="5" borderId="66" xfId="3" applyNumberFormat="1" applyFont="1" applyFill="1" applyBorder="1"/>
    <xf numFmtId="178" fontId="25" fillId="0" borderId="67" xfId="3" applyNumberFormat="1" applyFont="1" applyBorder="1"/>
    <xf numFmtId="178" fontId="27" fillId="5" borderId="68" xfId="3" applyNumberFormat="1" applyFont="1" applyFill="1" applyBorder="1"/>
    <xf numFmtId="178" fontId="25" fillId="5" borderId="64" xfId="3" applyNumberFormat="1" applyFont="1" applyFill="1" applyBorder="1"/>
    <xf numFmtId="178" fontId="27" fillId="0" borderId="69" xfId="3" applyNumberFormat="1" applyFont="1" applyBorder="1"/>
    <xf numFmtId="0" fontId="26" fillId="0" borderId="70" xfId="3" applyFont="1" applyBorder="1" applyAlignment="1">
      <alignment horizontal="center" vertical="center" wrapText="1"/>
    </xf>
    <xf numFmtId="178" fontId="25" fillId="5" borderId="3" xfId="3" applyNumberFormat="1" applyFont="1" applyFill="1" applyBorder="1"/>
    <xf numFmtId="178" fontId="25" fillId="0" borderId="3" xfId="3" applyNumberFormat="1" applyFont="1" applyBorder="1"/>
    <xf numFmtId="178" fontId="25" fillId="0" borderId="71" xfId="3" applyNumberFormat="1" applyFont="1" applyBorder="1"/>
    <xf numFmtId="178" fontId="25" fillId="0" borderId="41" xfId="3" applyNumberFormat="1" applyFont="1" applyBorder="1"/>
    <xf numFmtId="178" fontId="25" fillId="5" borderId="72" xfId="3" applyNumberFormat="1" applyFont="1" applyFill="1" applyBorder="1"/>
    <xf numFmtId="178" fontId="25" fillId="5" borderId="40" xfId="3" applyNumberFormat="1" applyFont="1" applyFill="1" applyBorder="1"/>
    <xf numFmtId="178" fontId="25" fillId="5" borderId="73" xfId="3" applyNumberFormat="1" applyFont="1" applyFill="1" applyBorder="1"/>
    <xf numFmtId="178" fontId="27" fillId="5" borderId="72" xfId="3" applyNumberFormat="1" applyFont="1" applyFill="1" applyBorder="1"/>
    <xf numFmtId="178" fontId="27" fillId="5" borderId="41" xfId="3" applyNumberFormat="1" applyFont="1" applyFill="1" applyBorder="1"/>
    <xf numFmtId="178" fontId="27" fillId="0" borderId="74" xfId="3" applyNumberFormat="1" applyFont="1" applyBorder="1"/>
    <xf numFmtId="0" fontId="26" fillId="0" borderId="75" xfId="3" applyFont="1" applyBorder="1" applyAlignment="1">
      <alignment horizontal="center" vertical="center" wrapText="1"/>
    </xf>
    <xf numFmtId="178" fontId="26" fillId="5" borderId="1" xfId="3" applyNumberFormat="1" applyFont="1" applyFill="1" applyBorder="1"/>
    <xf numFmtId="178" fontId="26" fillId="0" borderId="5" xfId="3" applyNumberFormat="1" applyFont="1" applyBorder="1"/>
    <xf numFmtId="178" fontId="26" fillId="5" borderId="7" xfId="3" applyNumberFormat="1" applyFont="1" applyFill="1" applyBorder="1"/>
    <xf numFmtId="178" fontId="26" fillId="5" borderId="76" xfId="3" applyNumberFormat="1" applyFont="1" applyFill="1" applyBorder="1"/>
    <xf numFmtId="178" fontId="29" fillId="0" borderId="77" xfId="3" applyNumberFormat="1" applyFont="1" applyBorder="1"/>
    <xf numFmtId="0" fontId="12" fillId="0" borderId="78" xfId="3" applyFont="1" applyFill="1" applyBorder="1" applyAlignment="1">
      <alignment horizontal="center" vertical="center" wrapText="1"/>
    </xf>
    <xf numFmtId="0" fontId="14" fillId="0" borderId="79" xfId="3" applyFont="1" applyBorder="1"/>
    <xf numFmtId="0" fontId="12" fillId="0" borderId="79" xfId="3" applyFont="1" applyBorder="1" applyAlignment="1">
      <alignment vertical="center" wrapText="1"/>
    </xf>
    <xf numFmtId="0" fontId="12" fillId="0" borderId="79" xfId="3" applyFont="1" applyBorder="1"/>
    <xf numFmtId="0" fontId="10" fillId="0" borderId="80" xfId="3" applyFont="1" applyBorder="1"/>
    <xf numFmtId="0" fontId="12" fillId="0" borderId="81" xfId="3" applyFont="1" applyBorder="1"/>
    <xf numFmtId="0" fontId="5" fillId="0" borderId="0" xfId="0" applyFont="1" applyAlignment="1">
      <alignment horizontal="left" vertical="center" wrapText="1"/>
    </xf>
    <xf numFmtId="0" fontId="24" fillId="0" borderId="40" xfId="0" applyFont="1" applyBorder="1" applyAlignment="1">
      <alignment horizontal="center" vertical="center"/>
    </xf>
    <xf numFmtId="0" fontId="5" fillId="0" borderId="0" xfId="0" applyFont="1" applyAlignment="1">
      <alignment horizontal="left" vertical="center"/>
    </xf>
    <xf numFmtId="0" fontId="5" fillId="0" borderId="1" xfId="1" applyFont="1" applyFill="1" applyBorder="1" applyAlignment="1">
      <alignment horizontal="left" vertical="center"/>
    </xf>
    <xf numFmtId="0" fontId="2" fillId="4" borderId="1" xfId="1" applyFont="1" applyFill="1" applyBorder="1" applyAlignment="1">
      <alignment horizontal="left" vertical="center"/>
    </xf>
    <xf numFmtId="0" fontId="2" fillId="0" borderId="1" xfId="1" applyFont="1" applyBorder="1" applyAlignment="1">
      <alignment horizontal="left" vertical="center"/>
    </xf>
    <xf numFmtId="0" fontId="2" fillId="0" borderId="1" xfId="1" applyFont="1" applyBorder="1" applyAlignment="1">
      <alignment horizontal="center" vertical="center"/>
    </xf>
    <xf numFmtId="0" fontId="5" fillId="0" borderId="1" xfId="1" applyFont="1" applyBorder="1" applyAlignment="1">
      <alignment horizontal="left" vertical="center"/>
    </xf>
    <xf numFmtId="176" fontId="41" fillId="0" borderId="5" xfId="1" applyNumberFormat="1" applyFont="1" applyBorder="1" applyAlignment="1">
      <alignment horizontal="left" vertical="center" wrapText="1"/>
    </xf>
    <xf numFmtId="176" fontId="41" fillId="0" borderId="6" xfId="1" applyNumberFormat="1" applyFont="1" applyBorder="1" applyAlignment="1">
      <alignment horizontal="left" vertical="center" wrapText="1"/>
    </xf>
    <xf numFmtId="176" fontId="41" fillId="0" borderId="7" xfId="1" applyNumberFormat="1" applyFont="1" applyBorder="1" applyAlignment="1">
      <alignment horizontal="left" vertical="center" wrapText="1"/>
    </xf>
    <xf numFmtId="0" fontId="2" fillId="4" borderId="1" xfId="0" applyFont="1" applyFill="1" applyBorder="1" applyAlignment="1">
      <alignment horizontal="left" vertical="center"/>
    </xf>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2" fillId="3" borderId="2" xfId="0" applyFont="1" applyFill="1" applyBorder="1" applyAlignment="1">
      <alignment horizontal="left" vertical="center"/>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 xfId="1" applyFont="1" applyBorder="1" applyAlignment="1">
      <alignment vertical="center"/>
    </xf>
    <xf numFmtId="0" fontId="2" fillId="0" borderId="3" xfId="1" applyFont="1" applyBorder="1" applyAlignment="1">
      <alignment vertical="center"/>
    </xf>
    <xf numFmtId="0" fontId="2" fillId="0" borderId="2" xfId="1" applyFont="1" applyBorder="1" applyAlignment="1">
      <alignment vertical="center"/>
    </xf>
    <xf numFmtId="0" fontId="2" fillId="3" borderId="1" xfId="1" applyFont="1" applyFill="1" applyBorder="1" applyAlignment="1">
      <alignment horizontal="left" vertical="center" wrapText="1"/>
    </xf>
    <xf numFmtId="0" fontId="2" fillId="3" borderId="1" xfId="1" applyFont="1" applyFill="1" applyBorder="1" applyAlignment="1">
      <alignment horizontal="left" vertical="center"/>
    </xf>
    <xf numFmtId="0" fontId="2" fillId="3" borderId="4" xfId="1" applyFont="1" applyFill="1" applyBorder="1" applyAlignment="1">
      <alignment horizontal="left" vertical="center" wrapText="1"/>
    </xf>
    <xf numFmtId="0" fontId="2" fillId="3" borderId="3" xfId="1" applyFont="1" applyFill="1" applyBorder="1" applyAlignment="1">
      <alignment horizontal="left" vertical="center" wrapText="1"/>
    </xf>
    <xf numFmtId="0" fontId="2" fillId="3" borderId="2" xfId="1" applyFont="1" applyFill="1" applyBorder="1" applyAlignment="1">
      <alignment horizontal="left"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2" fillId="0" borderId="4" xfId="0" applyFont="1" applyFill="1" applyBorder="1" applyAlignment="1">
      <alignment horizontal="left" vertical="center"/>
    </xf>
    <xf numFmtId="0" fontId="2" fillId="0" borderId="3" xfId="0" applyFont="1" applyFill="1" applyBorder="1" applyAlignment="1">
      <alignment horizontal="left" vertical="center"/>
    </xf>
    <xf numFmtId="0" fontId="2" fillId="0" borderId="2" xfId="0" applyFont="1" applyFill="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4" fillId="0" borderId="0" xfId="0" applyFont="1" applyAlignment="1">
      <alignment horizontal="center" vertical="center"/>
    </xf>
    <xf numFmtId="0" fontId="42" fillId="0" borderId="5" xfId="0" applyFont="1" applyBorder="1" applyAlignment="1">
      <alignment horizontal="left" vertical="center" wrapText="1"/>
    </xf>
    <xf numFmtId="0" fontId="42" fillId="0" borderId="6" xfId="0" applyFont="1" applyBorder="1" applyAlignment="1">
      <alignment horizontal="left" vertical="center" wrapText="1"/>
    </xf>
    <xf numFmtId="0" fontId="42" fillId="0" borderId="7" xfId="0" applyFont="1" applyBorder="1" applyAlignment="1">
      <alignment horizontal="left" vertical="center" wrapText="1"/>
    </xf>
    <xf numFmtId="0" fontId="2" fillId="0" borderId="1" xfId="1" applyFont="1" applyBorder="1" applyAlignment="1">
      <alignment horizontal="center" vertical="center" wrapText="1"/>
    </xf>
    <xf numFmtId="0" fontId="5" fillId="0" borderId="4" xfId="1" applyFont="1" applyFill="1" applyBorder="1" applyAlignment="1">
      <alignment horizontal="left" vertical="center" wrapText="1"/>
    </xf>
    <xf numFmtId="0" fontId="5" fillId="0" borderId="3" xfId="1" applyFont="1" applyFill="1" applyBorder="1" applyAlignment="1">
      <alignment horizontal="left" vertical="center" wrapText="1"/>
    </xf>
    <xf numFmtId="0" fontId="5" fillId="0" borderId="2" xfId="1" applyFont="1" applyFill="1" applyBorder="1" applyAlignment="1">
      <alignment horizontal="left" vertical="center" wrapText="1"/>
    </xf>
    <xf numFmtId="0" fontId="2" fillId="0" borderId="4" xfId="1"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24" fillId="3" borderId="4" xfId="0" applyFont="1" applyFill="1" applyBorder="1" applyAlignment="1">
      <alignment horizontal="left" vertical="center"/>
    </xf>
    <xf numFmtId="0" fontId="24" fillId="3" borderId="3" xfId="0" applyFont="1" applyFill="1" applyBorder="1" applyAlignment="1">
      <alignment horizontal="left" vertical="center"/>
    </xf>
    <xf numFmtId="0" fontId="24" fillId="3" borderId="2" xfId="0" applyFont="1" applyFill="1" applyBorder="1" applyAlignment="1">
      <alignment horizontal="left" vertical="center"/>
    </xf>
    <xf numFmtId="0" fontId="2" fillId="4" borderId="4" xfId="1" applyFont="1" applyFill="1" applyBorder="1" applyAlignment="1">
      <alignment horizontal="left" vertical="center"/>
    </xf>
    <xf numFmtId="0" fontId="5" fillId="4" borderId="3" xfId="0" applyFont="1" applyFill="1" applyBorder="1" applyAlignment="1">
      <alignment horizontal="left" vertical="center"/>
    </xf>
    <xf numFmtId="0" fontId="5" fillId="4" borderId="2" xfId="0" applyFont="1" applyFill="1" applyBorder="1" applyAlignment="1">
      <alignment horizontal="left" vertical="center"/>
    </xf>
    <xf numFmtId="0" fontId="2" fillId="4" borderId="1" xfId="1" applyFont="1" applyFill="1" applyBorder="1" applyAlignment="1">
      <alignment vertical="center"/>
    </xf>
    <xf numFmtId="0" fontId="2" fillId="0" borderId="3" xfId="1" applyFont="1" applyBorder="1" applyAlignment="1">
      <alignment horizontal="left" vertical="center"/>
    </xf>
    <xf numFmtId="0" fontId="2" fillId="0" borderId="2" xfId="1" applyFont="1" applyBorder="1" applyAlignment="1">
      <alignment horizontal="left" vertical="center"/>
    </xf>
    <xf numFmtId="0" fontId="25" fillId="0" borderId="5" xfId="0" applyFont="1" applyBorder="1" applyAlignment="1">
      <alignment horizontal="left" vertical="center" wrapText="1"/>
    </xf>
    <xf numFmtId="0" fontId="25" fillId="0" borderId="7" xfId="0" applyFont="1" applyBorder="1" applyAlignment="1">
      <alignment horizontal="left" vertical="center" wrapText="1"/>
    </xf>
    <xf numFmtId="176" fontId="41" fillId="0" borderId="5" xfId="1" applyNumberFormat="1" applyFont="1" applyFill="1" applyBorder="1" applyAlignment="1">
      <alignment horizontal="left" vertical="center" wrapText="1"/>
    </xf>
    <xf numFmtId="176" fontId="41" fillId="0" borderId="6" xfId="1" applyNumberFormat="1" applyFont="1" applyFill="1" applyBorder="1" applyAlignment="1">
      <alignment horizontal="left" vertical="center" wrapText="1"/>
    </xf>
    <xf numFmtId="176" fontId="41" fillId="0" borderId="7" xfId="1" applyNumberFormat="1" applyFont="1" applyFill="1" applyBorder="1" applyAlignment="1">
      <alignment horizontal="left" vertical="center" wrapText="1"/>
    </xf>
    <xf numFmtId="0" fontId="21" fillId="0" borderId="0" xfId="0" applyFont="1" applyAlignment="1">
      <alignment horizontal="center" vertical="center"/>
    </xf>
    <xf numFmtId="0" fontId="48" fillId="0" borderId="0" xfId="0" applyFont="1" applyAlignment="1">
      <alignment horizontal="left" vertical="center" wrapText="1"/>
    </xf>
    <xf numFmtId="0" fontId="19" fillId="0" borderId="0" xfId="0" applyFont="1" applyBorder="1" applyAlignment="1">
      <alignment horizontal="center" vertical="top"/>
    </xf>
    <xf numFmtId="0" fontId="21" fillId="0" borderId="42" xfId="0" applyFont="1" applyBorder="1" applyAlignment="1">
      <alignment horizontal="center" vertical="center"/>
    </xf>
    <xf numFmtId="0" fontId="21" fillId="0" borderId="46" xfId="0" applyFont="1" applyBorder="1" applyAlignment="1">
      <alignment horizontal="center" vertical="center"/>
    </xf>
    <xf numFmtId="0" fontId="21" fillId="0" borderId="45" xfId="0" applyFont="1" applyBorder="1" applyAlignment="1">
      <alignment horizontal="center" vertical="center"/>
    </xf>
    <xf numFmtId="0" fontId="21" fillId="0" borderId="47" xfId="0" applyFont="1" applyBorder="1" applyAlignment="1">
      <alignment horizontal="center" vertical="center"/>
    </xf>
    <xf numFmtId="179" fontId="25" fillId="0" borderId="43" xfId="2" applyNumberFormat="1" applyFont="1" applyBorder="1" applyAlignment="1">
      <alignment horizontal="center" vertical="center" wrapText="1"/>
    </xf>
    <xf numFmtId="179" fontId="25" fillId="0" borderId="38" xfId="2" applyNumberFormat="1" applyFont="1" applyBorder="1" applyAlignment="1">
      <alignment horizontal="center" vertical="center" wrapText="1"/>
    </xf>
  </cellXfs>
  <cellStyles count="5">
    <cellStyle name="ĦĦĦĦĦĦĦĦĦĦĦĦĦĦĦĦĲĲľŐŐŐŐŐŐŐŐŢŢŢŢŢŢŢŢŢŢŢŢŢŢŢŢŢŢŢŢŢŢƀƀƀƀƌƌƠƠƲƲƲƶƶǆǆǆǖǖǖǖǮǮǮǮǮǮǮǮǮǮȆȆȦȦȾȾɜɜɜɜɜɜɜɜɜɜɜɜɜɜɜɜɜɜɜɜɜɜɜɜɜɜɜɨɨɨɨɴɴɴɴɴɴʂʂʜʜʜʜʜʜʜʲʲʲʲʲʲʲʲʲʲʲʲʲʲʲʲʲʲʲʲˈˈˈˈˈˈˈˈˈˈˈˈˈˈˈˈˈˈˈˈ˞˞˾˾˾˾˾˾˾˾˾˾̠̺̺͈͈͈͈̔͞͞͞͞͞͞͞͞͞͞ͼͼͼͼͼͼΚΚδδϒϒϨϨϨϨϨϨϨϨϾϾϾϾϾϾϾϾЊЊККККјќѬѬѬѬҀҀҀҀҀҀҀҀҀҀҀ" xfId="3"/>
    <cellStyle name="一般" xfId="0" builtinId="0"/>
    <cellStyle name="一般 2" xfId="1"/>
    <cellStyle name="一般_95-2各項收支概算表" xfId="4"/>
    <cellStyle name="千分位" xfId="2" builtinId="3"/>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0</xdr:col>
      <xdr:colOff>609600</xdr:colOff>
      <xdr:row>31</xdr:row>
      <xdr:rowOff>0</xdr:rowOff>
    </xdr:to>
    <xdr:sp macro="" textlink="">
      <xdr:nvSpPr>
        <xdr:cNvPr id="2" name="Rectangle 2"/>
        <xdr:cNvSpPr>
          <a:spLocks noChangeArrowheads="1"/>
        </xdr:cNvSpPr>
      </xdr:nvSpPr>
      <xdr:spPr bwMode="auto">
        <a:xfrm>
          <a:off x="0" y="1114806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31</xdr:row>
      <xdr:rowOff>0</xdr:rowOff>
    </xdr:from>
    <xdr:to>
      <xdr:col>0</xdr:col>
      <xdr:colOff>609600</xdr:colOff>
      <xdr:row>31</xdr:row>
      <xdr:rowOff>0</xdr:rowOff>
    </xdr:to>
    <xdr:sp macro="" textlink="">
      <xdr:nvSpPr>
        <xdr:cNvPr id="3" name="Rectangle 3"/>
        <xdr:cNvSpPr>
          <a:spLocks noChangeArrowheads="1"/>
        </xdr:cNvSpPr>
      </xdr:nvSpPr>
      <xdr:spPr bwMode="auto">
        <a:xfrm>
          <a:off x="0" y="1114806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31</xdr:row>
      <xdr:rowOff>0</xdr:rowOff>
    </xdr:from>
    <xdr:to>
      <xdr:col>0</xdr:col>
      <xdr:colOff>609600</xdr:colOff>
      <xdr:row>31</xdr:row>
      <xdr:rowOff>0</xdr:rowOff>
    </xdr:to>
    <xdr:sp macro="" textlink="">
      <xdr:nvSpPr>
        <xdr:cNvPr id="4" name="Rectangle 4"/>
        <xdr:cNvSpPr>
          <a:spLocks noChangeArrowheads="1"/>
        </xdr:cNvSpPr>
      </xdr:nvSpPr>
      <xdr:spPr bwMode="auto">
        <a:xfrm>
          <a:off x="0" y="1114806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31</xdr:row>
      <xdr:rowOff>0</xdr:rowOff>
    </xdr:from>
    <xdr:to>
      <xdr:col>0</xdr:col>
      <xdr:colOff>609600</xdr:colOff>
      <xdr:row>31</xdr:row>
      <xdr:rowOff>0</xdr:rowOff>
    </xdr:to>
    <xdr:sp macro="" textlink="">
      <xdr:nvSpPr>
        <xdr:cNvPr id="5" name="Rectangle 5"/>
        <xdr:cNvSpPr>
          <a:spLocks noChangeArrowheads="1"/>
        </xdr:cNvSpPr>
      </xdr:nvSpPr>
      <xdr:spPr bwMode="auto">
        <a:xfrm>
          <a:off x="0" y="1114806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6" name="Rectangle 6"/>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7" name="Rectangle 7"/>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8" name="Rectangle 8"/>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9" name="Rectangle 9"/>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0" name="Rectangle 10"/>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1" name="Rectangle 11"/>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2" name="Rectangle 12"/>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3" name="Rectangle 13"/>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4" name="Rectangle 14"/>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5" name="Rectangle 15"/>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6" name="Rectangle 16"/>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7" name="Rectangle 17"/>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8" name="Rectangle 18"/>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19" name="Rectangle 19"/>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20" name="Rectangle 20"/>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21" name="Rectangle 21"/>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22" name="Rectangle 22"/>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23" name="Rectangle 23"/>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24" name="Rectangle 24"/>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25" name="Rectangle 25"/>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26" name="Rectangle 26"/>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142</xdr:row>
      <xdr:rowOff>0</xdr:rowOff>
    </xdr:from>
    <xdr:to>
      <xdr:col>0</xdr:col>
      <xdr:colOff>609600</xdr:colOff>
      <xdr:row>142</xdr:row>
      <xdr:rowOff>0</xdr:rowOff>
    </xdr:to>
    <xdr:sp macro="" textlink="">
      <xdr:nvSpPr>
        <xdr:cNvPr id="27" name="Rectangle 28"/>
        <xdr:cNvSpPr>
          <a:spLocks noChangeArrowheads="1"/>
        </xdr:cNvSpPr>
      </xdr:nvSpPr>
      <xdr:spPr bwMode="auto">
        <a:xfrm>
          <a:off x="0" y="390601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142</xdr:row>
      <xdr:rowOff>0</xdr:rowOff>
    </xdr:from>
    <xdr:to>
      <xdr:col>0</xdr:col>
      <xdr:colOff>609600</xdr:colOff>
      <xdr:row>142</xdr:row>
      <xdr:rowOff>0</xdr:rowOff>
    </xdr:to>
    <xdr:sp macro="" textlink="">
      <xdr:nvSpPr>
        <xdr:cNvPr id="28" name="Rectangle 29"/>
        <xdr:cNvSpPr>
          <a:spLocks noChangeArrowheads="1"/>
        </xdr:cNvSpPr>
      </xdr:nvSpPr>
      <xdr:spPr bwMode="auto">
        <a:xfrm>
          <a:off x="0" y="390601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142</xdr:row>
      <xdr:rowOff>0</xdr:rowOff>
    </xdr:from>
    <xdr:to>
      <xdr:col>0</xdr:col>
      <xdr:colOff>609600</xdr:colOff>
      <xdr:row>142</xdr:row>
      <xdr:rowOff>0</xdr:rowOff>
    </xdr:to>
    <xdr:sp macro="" textlink="">
      <xdr:nvSpPr>
        <xdr:cNvPr id="29" name="Rectangle 30"/>
        <xdr:cNvSpPr>
          <a:spLocks noChangeArrowheads="1"/>
        </xdr:cNvSpPr>
      </xdr:nvSpPr>
      <xdr:spPr bwMode="auto">
        <a:xfrm>
          <a:off x="0" y="390601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142</xdr:row>
      <xdr:rowOff>0</xdr:rowOff>
    </xdr:from>
    <xdr:to>
      <xdr:col>0</xdr:col>
      <xdr:colOff>609600</xdr:colOff>
      <xdr:row>142</xdr:row>
      <xdr:rowOff>0</xdr:rowOff>
    </xdr:to>
    <xdr:sp macro="" textlink="">
      <xdr:nvSpPr>
        <xdr:cNvPr id="30" name="Rectangle 31"/>
        <xdr:cNvSpPr>
          <a:spLocks noChangeArrowheads="1"/>
        </xdr:cNvSpPr>
      </xdr:nvSpPr>
      <xdr:spPr bwMode="auto">
        <a:xfrm>
          <a:off x="0" y="390601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68</xdr:row>
      <xdr:rowOff>0</xdr:rowOff>
    </xdr:from>
    <xdr:to>
      <xdr:col>0</xdr:col>
      <xdr:colOff>609600</xdr:colOff>
      <xdr:row>68</xdr:row>
      <xdr:rowOff>0</xdr:rowOff>
    </xdr:to>
    <xdr:sp macro="" textlink="">
      <xdr:nvSpPr>
        <xdr:cNvPr id="31" name="Rectangle 32"/>
        <xdr:cNvSpPr>
          <a:spLocks noChangeArrowheads="1"/>
        </xdr:cNvSpPr>
      </xdr:nvSpPr>
      <xdr:spPr bwMode="auto">
        <a:xfrm>
          <a:off x="0" y="2045208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50</xdr:row>
      <xdr:rowOff>0</xdr:rowOff>
    </xdr:from>
    <xdr:to>
      <xdr:col>0</xdr:col>
      <xdr:colOff>609600</xdr:colOff>
      <xdr:row>50</xdr:row>
      <xdr:rowOff>0</xdr:rowOff>
    </xdr:to>
    <xdr:sp macro="" textlink="">
      <xdr:nvSpPr>
        <xdr:cNvPr id="32" name="Rectangle 33"/>
        <xdr:cNvSpPr>
          <a:spLocks noChangeArrowheads="1"/>
        </xdr:cNvSpPr>
      </xdr:nvSpPr>
      <xdr:spPr bwMode="auto">
        <a:xfrm>
          <a:off x="0" y="159258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56</xdr:row>
      <xdr:rowOff>0</xdr:rowOff>
    </xdr:from>
    <xdr:to>
      <xdr:col>0</xdr:col>
      <xdr:colOff>609600</xdr:colOff>
      <xdr:row>56</xdr:row>
      <xdr:rowOff>0</xdr:rowOff>
    </xdr:to>
    <xdr:sp macro="" textlink="">
      <xdr:nvSpPr>
        <xdr:cNvPr id="33" name="Rectangle 34"/>
        <xdr:cNvSpPr>
          <a:spLocks noChangeArrowheads="1"/>
        </xdr:cNvSpPr>
      </xdr:nvSpPr>
      <xdr:spPr bwMode="auto">
        <a:xfrm>
          <a:off x="0" y="1743456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51</xdr:row>
      <xdr:rowOff>0</xdr:rowOff>
    </xdr:from>
    <xdr:to>
      <xdr:col>0</xdr:col>
      <xdr:colOff>609600</xdr:colOff>
      <xdr:row>51</xdr:row>
      <xdr:rowOff>0</xdr:rowOff>
    </xdr:to>
    <xdr:sp macro="" textlink="">
      <xdr:nvSpPr>
        <xdr:cNvPr id="34" name="Rectangle 35"/>
        <xdr:cNvSpPr>
          <a:spLocks noChangeArrowheads="1"/>
        </xdr:cNvSpPr>
      </xdr:nvSpPr>
      <xdr:spPr bwMode="auto">
        <a:xfrm>
          <a:off x="0" y="1617726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38</xdr:row>
      <xdr:rowOff>0</xdr:rowOff>
    </xdr:from>
    <xdr:to>
      <xdr:col>0</xdr:col>
      <xdr:colOff>609600</xdr:colOff>
      <xdr:row>38</xdr:row>
      <xdr:rowOff>0</xdr:rowOff>
    </xdr:to>
    <xdr:sp macro="" textlink="">
      <xdr:nvSpPr>
        <xdr:cNvPr id="35" name="Rectangle 36"/>
        <xdr:cNvSpPr>
          <a:spLocks noChangeArrowheads="1"/>
        </xdr:cNvSpPr>
      </xdr:nvSpPr>
      <xdr:spPr bwMode="auto">
        <a:xfrm>
          <a:off x="0" y="1290828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41</xdr:row>
      <xdr:rowOff>0</xdr:rowOff>
    </xdr:from>
    <xdr:to>
      <xdr:col>0</xdr:col>
      <xdr:colOff>609600</xdr:colOff>
      <xdr:row>41</xdr:row>
      <xdr:rowOff>0</xdr:rowOff>
    </xdr:to>
    <xdr:sp macro="" textlink="">
      <xdr:nvSpPr>
        <xdr:cNvPr id="36" name="Rectangle 37"/>
        <xdr:cNvSpPr>
          <a:spLocks noChangeArrowheads="1"/>
        </xdr:cNvSpPr>
      </xdr:nvSpPr>
      <xdr:spPr bwMode="auto">
        <a:xfrm>
          <a:off x="0" y="1366266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50</xdr:row>
      <xdr:rowOff>0</xdr:rowOff>
    </xdr:from>
    <xdr:to>
      <xdr:col>0</xdr:col>
      <xdr:colOff>609600</xdr:colOff>
      <xdr:row>50</xdr:row>
      <xdr:rowOff>0</xdr:rowOff>
    </xdr:to>
    <xdr:sp macro="" textlink="">
      <xdr:nvSpPr>
        <xdr:cNvPr id="37" name="Rectangle 38"/>
        <xdr:cNvSpPr>
          <a:spLocks noChangeArrowheads="1"/>
        </xdr:cNvSpPr>
      </xdr:nvSpPr>
      <xdr:spPr bwMode="auto">
        <a:xfrm>
          <a:off x="0" y="159258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37</xdr:row>
      <xdr:rowOff>0</xdr:rowOff>
    </xdr:from>
    <xdr:to>
      <xdr:col>0</xdr:col>
      <xdr:colOff>609600</xdr:colOff>
      <xdr:row>37</xdr:row>
      <xdr:rowOff>0</xdr:rowOff>
    </xdr:to>
    <xdr:sp macro="" textlink="">
      <xdr:nvSpPr>
        <xdr:cNvPr id="38" name="Rectangle 39"/>
        <xdr:cNvSpPr>
          <a:spLocks noChangeArrowheads="1"/>
        </xdr:cNvSpPr>
      </xdr:nvSpPr>
      <xdr:spPr bwMode="auto">
        <a:xfrm>
          <a:off x="0" y="126568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40</xdr:row>
      <xdr:rowOff>0</xdr:rowOff>
    </xdr:from>
    <xdr:to>
      <xdr:col>0</xdr:col>
      <xdr:colOff>609600</xdr:colOff>
      <xdr:row>40</xdr:row>
      <xdr:rowOff>0</xdr:rowOff>
    </xdr:to>
    <xdr:sp macro="" textlink="">
      <xdr:nvSpPr>
        <xdr:cNvPr id="39" name="Rectangle 40"/>
        <xdr:cNvSpPr>
          <a:spLocks noChangeArrowheads="1"/>
        </xdr:cNvSpPr>
      </xdr:nvSpPr>
      <xdr:spPr bwMode="auto">
        <a:xfrm>
          <a:off x="0" y="13411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40" name="Rectangle 41"/>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72</xdr:row>
      <xdr:rowOff>0</xdr:rowOff>
    </xdr:from>
    <xdr:to>
      <xdr:col>0</xdr:col>
      <xdr:colOff>609600</xdr:colOff>
      <xdr:row>72</xdr:row>
      <xdr:rowOff>0</xdr:rowOff>
    </xdr:to>
    <xdr:sp macro="" textlink="">
      <xdr:nvSpPr>
        <xdr:cNvPr id="41" name="Rectangle 42"/>
        <xdr:cNvSpPr>
          <a:spLocks noChangeArrowheads="1"/>
        </xdr:cNvSpPr>
      </xdr:nvSpPr>
      <xdr:spPr bwMode="auto">
        <a:xfrm>
          <a:off x="0" y="214579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59</xdr:row>
      <xdr:rowOff>0</xdr:rowOff>
    </xdr:from>
    <xdr:to>
      <xdr:col>0</xdr:col>
      <xdr:colOff>609600</xdr:colOff>
      <xdr:row>59</xdr:row>
      <xdr:rowOff>0</xdr:rowOff>
    </xdr:to>
    <xdr:sp macro="" textlink="">
      <xdr:nvSpPr>
        <xdr:cNvPr id="42" name="Rectangle 43"/>
        <xdr:cNvSpPr>
          <a:spLocks noChangeArrowheads="1"/>
        </xdr:cNvSpPr>
      </xdr:nvSpPr>
      <xdr:spPr bwMode="auto">
        <a:xfrm>
          <a:off x="0" y="1818894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62</xdr:row>
      <xdr:rowOff>0</xdr:rowOff>
    </xdr:from>
    <xdr:to>
      <xdr:col>0</xdr:col>
      <xdr:colOff>609600</xdr:colOff>
      <xdr:row>62</xdr:row>
      <xdr:rowOff>0</xdr:rowOff>
    </xdr:to>
    <xdr:sp macro="" textlink="">
      <xdr:nvSpPr>
        <xdr:cNvPr id="43" name="Rectangle 44"/>
        <xdr:cNvSpPr>
          <a:spLocks noChangeArrowheads="1"/>
        </xdr:cNvSpPr>
      </xdr:nvSpPr>
      <xdr:spPr bwMode="auto">
        <a:xfrm>
          <a:off x="0" y="189433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44" name="Rectangle 45"/>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67</xdr:row>
      <xdr:rowOff>0</xdr:rowOff>
    </xdr:from>
    <xdr:to>
      <xdr:col>0</xdr:col>
      <xdr:colOff>609600</xdr:colOff>
      <xdr:row>67</xdr:row>
      <xdr:rowOff>0</xdr:rowOff>
    </xdr:to>
    <xdr:sp macro="" textlink="">
      <xdr:nvSpPr>
        <xdr:cNvPr id="45" name="Rectangle 46"/>
        <xdr:cNvSpPr>
          <a:spLocks noChangeArrowheads="1"/>
        </xdr:cNvSpPr>
      </xdr:nvSpPr>
      <xdr:spPr bwMode="auto">
        <a:xfrm>
          <a:off x="0" y="202006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54</xdr:row>
      <xdr:rowOff>0</xdr:rowOff>
    </xdr:from>
    <xdr:to>
      <xdr:col>0</xdr:col>
      <xdr:colOff>609600</xdr:colOff>
      <xdr:row>54</xdr:row>
      <xdr:rowOff>0</xdr:rowOff>
    </xdr:to>
    <xdr:sp macro="" textlink="">
      <xdr:nvSpPr>
        <xdr:cNvPr id="46" name="Rectangle 47"/>
        <xdr:cNvSpPr>
          <a:spLocks noChangeArrowheads="1"/>
        </xdr:cNvSpPr>
      </xdr:nvSpPr>
      <xdr:spPr bwMode="auto">
        <a:xfrm>
          <a:off x="0" y="1693164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57</xdr:row>
      <xdr:rowOff>0</xdr:rowOff>
    </xdr:from>
    <xdr:to>
      <xdr:col>0</xdr:col>
      <xdr:colOff>609600</xdr:colOff>
      <xdr:row>57</xdr:row>
      <xdr:rowOff>0</xdr:rowOff>
    </xdr:to>
    <xdr:sp macro="" textlink="">
      <xdr:nvSpPr>
        <xdr:cNvPr id="47" name="Rectangle 48"/>
        <xdr:cNvSpPr>
          <a:spLocks noChangeArrowheads="1"/>
        </xdr:cNvSpPr>
      </xdr:nvSpPr>
      <xdr:spPr bwMode="auto">
        <a:xfrm>
          <a:off x="0" y="176860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48" name="Rectangle 49"/>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72</xdr:row>
      <xdr:rowOff>0</xdr:rowOff>
    </xdr:from>
    <xdr:to>
      <xdr:col>0</xdr:col>
      <xdr:colOff>609600</xdr:colOff>
      <xdr:row>72</xdr:row>
      <xdr:rowOff>0</xdr:rowOff>
    </xdr:to>
    <xdr:sp macro="" textlink="">
      <xdr:nvSpPr>
        <xdr:cNvPr id="49" name="Rectangle 50"/>
        <xdr:cNvSpPr>
          <a:spLocks noChangeArrowheads="1"/>
        </xdr:cNvSpPr>
      </xdr:nvSpPr>
      <xdr:spPr bwMode="auto">
        <a:xfrm>
          <a:off x="0" y="214579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59</xdr:row>
      <xdr:rowOff>0</xdr:rowOff>
    </xdr:from>
    <xdr:to>
      <xdr:col>0</xdr:col>
      <xdr:colOff>609600</xdr:colOff>
      <xdr:row>59</xdr:row>
      <xdr:rowOff>0</xdr:rowOff>
    </xdr:to>
    <xdr:sp macro="" textlink="">
      <xdr:nvSpPr>
        <xdr:cNvPr id="50" name="Rectangle 51"/>
        <xdr:cNvSpPr>
          <a:spLocks noChangeArrowheads="1"/>
        </xdr:cNvSpPr>
      </xdr:nvSpPr>
      <xdr:spPr bwMode="auto">
        <a:xfrm>
          <a:off x="0" y="1818894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62</xdr:row>
      <xdr:rowOff>0</xdr:rowOff>
    </xdr:from>
    <xdr:to>
      <xdr:col>0</xdr:col>
      <xdr:colOff>609600</xdr:colOff>
      <xdr:row>62</xdr:row>
      <xdr:rowOff>0</xdr:rowOff>
    </xdr:to>
    <xdr:sp macro="" textlink="">
      <xdr:nvSpPr>
        <xdr:cNvPr id="51" name="Rectangle 52"/>
        <xdr:cNvSpPr>
          <a:spLocks noChangeArrowheads="1"/>
        </xdr:cNvSpPr>
      </xdr:nvSpPr>
      <xdr:spPr bwMode="auto">
        <a:xfrm>
          <a:off x="0" y="1894332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2" name="Rectangle 54"/>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3" name="Rectangle 55"/>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4" name="Rectangle 56"/>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5" name="Rectangle 57"/>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6" name="Rectangle 58"/>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7" name="Rectangle 59"/>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8" name="Rectangle 60"/>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59" name="Rectangle 61"/>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0" name="Rectangle 62"/>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1" name="Rectangle 63"/>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2" name="Rectangle 64"/>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3" name="Rectangle 65"/>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4" name="Rectangle 66"/>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5" name="Rectangle 67"/>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6" name="Rectangle 68"/>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7" name="Rectangle 69"/>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8" name="Rectangle 70"/>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69" name="Rectangle 71"/>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70" name="Rectangle 72"/>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71" name="Rectangle 73"/>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72" name="Rectangle 74"/>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73" name="Rectangle 75"/>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74" name="Rectangle 76"/>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75" name="Rectangle 77"/>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8</xdr:row>
      <xdr:rowOff>0</xdr:rowOff>
    </xdr:from>
    <xdr:to>
      <xdr:col>0</xdr:col>
      <xdr:colOff>609600</xdr:colOff>
      <xdr:row>8</xdr:row>
      <xdr:rowOff>0</xdr:rowOff>
    </xdr:to>
    <xdr:sp macro="" textlink="">
      <xdr:nvSpPr>
        <xdr:cNvPr id="76" name="Rectangle 78"/>
        <xdr:cNvSpPr>
          <a:spLocks noChangeArrowheads="1"/>
        </xdr:cNvSpPr>
      </xdr:nvSpPr>
      <xdr:spPr bwMode="auto">
        <a:xfrm>
          <a:off x="0" y="23622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twoCellAnchor>
    <xdr:from>
      <xdr:col>0</xdr:col>
      <xdr:colOff>0</xdr:colOff>
      <xdr:row>14</xdr:row>
      <xdr:rowOff>0</xdr:rowOff>
    </xdr:from>
    <xdr:to>
      <xdr:col>0</xdr:col>
      <xdr:colOff>609600</xdr:colOff>
      <xdr:row>14</xdr:row>
      <xdr:rowOff>0</xdr:rowOff>
    </xdr:to>
    <xdr:sp macro="" textlink="">
      <xdr:nvSpPr>
        <xdr:cNvPr id="77" name="Rectangle 79"/>
        <xdr:cNvSpPr>
          <a:spLocks noChangeArrowheads="1"/>
        </xdr:cNvSpPr>
      </xdr:nvSpPr>
      <xdr:spPr bwMode="auto">
        <a:xfrm>
          <a:off x="0" y="6134100"/>
          <a:ext cx="609600" cy="0"/>
        </a:xfrm>
        <a:prstGeom prst="rect">
          <a:avLst/>
        </a:prstGeom>
        <a:solidFill>
          <a:srgbClr val="FFFFFF"/>
        </a:solidFill>
        <a:ln w="9525">
          <a:noFill/>
          <a:miter lim="800000"/>
          <a:headEnd/>
          <a:tailEnd/>
        </a:ln>
      </xdr:spPr>
      <xdr:txBody>
        <a:bodyPr vertOverflow="clip" wrap="square" lIns="36576" tIns="41148" rIns="0" bIns="0" anchor="t" upright="1"/>
        <a:lstStyle/>
        <a:p>
          <a:pPr algn="l" rtl="0">
            <a:defRPr sz="1000"/>
          </a:pPr>
          <a:r>
            <a:rPr lang="zh-TW" altLang="en-US" sz="1200" b="0" i="0" u="none" strike="noStrike" baseline="0">
              <a:solidFill>
                <a:srgbClr val="000000"/>
              </a:solidFill>
              <a:latin typeface="標楷體"/>
              <a:ea typeface="標楷體"/>
            </a:rPr>
            <a:t>附件六</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98"/>
  <sheetViews>
    <sheetView view="pageBreakPreview" topLeftCell="A49" zoomScale="75" zoomScaleNormal="75" zoomScaleSheetLayoutView="75" workbookViewId="0">
      <selection activeCell="D10" sqref="D10:I10"/>
    </sheetView>
  </sheetViews>
  <sheetFormatPr defaultColWidth="8.875" defaultRowHeight="19.5"/>
  <cols>
    <col min="1" max="1" width="0.5" style="118" customWidth="1"/>
    <col min="2" max="3" width="9" style="118" hidden="1" customWidth="1"/>
    <col min="4" max="4" width="13.25" style="118" bestFit="1" customWidth="1"/>
    <col min="5" max="5" width="11.875" style="118" customWidth="1"/>
    <col min="6" max="6" width="10.75" style="118" customWidth="1"/>
    <col min="7" max="7" width="15" style="118" customWidth="1"/>
    <col min="8" max="8" width="15.5" style="118" customWidth="1"/>
    <col min="9" max="9" width="22" style="118" customWidth="1"/>
    <col min="10" max="10" width="21.625" style="118" hidden="1" customWidth="1"/>
    <col min="11" max="11" width="20.25" style="118" hidden="1" customWidth="1"/>
    <col min="12" max="12" width="23" style="118" hidden="1" customWidth="1"/>
    <col min="13" max="13" width="17.5" style="118" hidden="1" customWidth="1"/>
    <col min="14" max="14" width="17.5" style="118" customWidth="1"/>
    <col min="15" max="15" width="20.5" style="118" hidden="1" customWidth="1"/>
    <col min="16" max="16" width="38.375" style="211" customWidth="1"/>
    <col min="17" max="17" width="28" style="228" customWidth="1"/>
    <col min="18" max="16384" width="8.875" style="118"/>
  </cols>
  <sheetData>
    <row r="1" spans="4:17" ht="21">
      <c r="D1" s="360" t="s">
        <v>217</v>
      </c>
      <c r="E1" s="360"/>
      <c r="F1" s="360"/>
      <c r="G1" s="360"/>
      <c r="H1" s="360"/>
      <c r="I1" s="360"/>
      <c r="J1" s="360"/>
      <c r="K1" s="360"/>
      <c r="L1" s="360"/>
      <c r="M1" s="360"/>
      <c r="N1" s="360"/>
      <c r="O1" s="360"/>
      <c r="P1" s="360"/>
      <c r="Q1" s="360"/>
    </row>
    <row r="2" spans="4:17" ht="24" customHeight="1">
      <c r="H2" s="326" t="s">
        <v>233</v>
      </c>
      <c r="I2" s="326"/>
      <c r="J2" s="326"/>
      <c r="K2" s="326"/>
      <c r="L2" s="326"/>
      <c r="M2" s="326"/>
      <c r="N2" s="326"/>
      <c r="Q2" s="212" t="s">
        <v>39</v>
      </c>
    </row>
    <row r="3" spans="4:17" ht="39">
      <c r="D3" s="364" t="s">
        <v>9</v>
      </c>
      <c r="E3" s="364"/>
      <c r="F3" s="364"/>
      <c r="G3" s="364"/>
      <c r="H3" s="364"/>
      <c r="I3" s="364"/>
      <c r="J3" s="153" t="s">
        <v>70</v>
      </c>
      <c r="K3" s="153" t="s">
        <v>173</v>
      </c>
      <c r="L3" s="153" t="s">
        <v>0</v>
      </c>
      <c r="M3" s="153" t="s">
        <v>125</v>
      </c>
      <c r="N3" s="159" t="s">
        <v>231</v>
      </c>
      <c r="O3" s="153" t="s">
        <v>141</v>
      </c>
      <c r="P3" s="213" t="s">
        <v>1</v>
      </c>
      <c r="Q3" s="214" t="s">
        <v>180</v>
      </c>
    </row>
    <row r="4" spans="4:17" ht="19.5" customHeight="1">
      <c r="D4" s="368" t="s">
        <v>82</v>
      </c>
      <c r="E4" s="369"/>
      <c r="F4" s="369"/>
      <c r="G4" s="369"/>
      <c r="H4" s="369"/>
      <c r="I4" s="370"/>
      <c r="J4" s="10">
        <v>1321009</v>
      </c>
      <c r="K4" s="10">
        <f>J62</f>
        <v>1352994</v>
      </c>
      <c r="L4" s="10">
        <f>K62</f>
        <v>1419934</v>
      </c>
      <c r="M4" s="10">
        <f>L62</f>
        <v>1400495.5</v>
      </c>
      <c r="N4" s="10"/>
      <c r="O4" s="10"/>
      <c r="P4" s="215" t="s">
        <v>34</v>
      </c>
      <c r="Q4" s="214"/>
    </row>
    <row r="5" spans="4:17">
      <c r="D5" s="347" t="s">
        <v>85</v>
      </c>
      <c r="E5" s="347"/>
      <c r="F5" s="347"/>
      <c r="G5" s="347"/>
      <c r="H5" s="347"/>
      <c r="I5" s="347"/>
      <c r="J5" s="5">
        <f>J6-J20</f>
        <v>968118</v>
      </c>
      <c r="K5" s="5">
        <f t="shared" ref="K5" si="0">K6-K20</f>
        <v>975807</v>
      </c>
      <c r="L5" s="5">
        <f t="shared" ref="L5:M5" si="1">L6+L20</f>
        <v>992322.5</v>
      </c>
      <c r="M5" s="5">
        <f t="shared" si="1"/>
        <v>998237.41500000004</v>
      </c>
      <c r="N5" s="5"/>
      <c r="O5" s="5"/>
      <c r="P5" s="216"/>
      <c r="Q5" s="217"/>
    </row>
    <row r="6" spans="4:17">
      <c r="D6" s="329" t="s">
        <v>83</v>
      </c>
      <c r="E6" s="329"/>
      <c r="F6" s="329"/>
      <c r="G6" s="329"/>
      <c r="H6" s="329"/>
      <c r="I6" s="329"/>
      <c r="J6" s="6">
        <f>J7+J15</f>
        <v>973318</v>
      </c>
      <c r="K6" s="6">
        <f t="shared" ref="K6" si="2">K7+K15</f>
        <v>981007</v>
      </c>
      <c r="L6" s="6">
        <f t="shared" ref="L6:M6" si="3">L7+L15</f>
        <v>984322.5</v>
      </c>
      <c r="M6" s="6">
        <f t="shared" si="3"/>
        <v>989237.41500000004</v>
      </c>
      <c r="N6" s="6"/>
      <c r="O6" s="6"/>
      <c r="P6" s="218"/>
      <c r="Q6" s="217"/>
    </row>
    <row r="7" spans="4:17">
      <c r="D7" s="328" t="s">
        <v>225</v>
      </c>
      <c r="E7" s="328"/>
      <c r="F7" s="328"/>
      <c r="G7" s="328"/>
      <c r="H7" s="328"/>
      <c r="I7" s="328"/>
      <c r="J7" s="3">
        <f>SUM(J8:J14)</f>
        <v>913472</v>
      </c>
      <c r="K7" s="3">
        <f t="shared" ref="K7:M7" si="4">SUM(K8:K14)</f>
        <v>918697</v>
      </c>
      <c r="L7" s="3">
        <f t="shared" si="4"/>
        <v>923822.5</v>
      </c>
      <c r="M7" s="3">
        <f t="shared" si="4"/>
        <v>929237.41500000004</v>
      </c>
      <c r="N7" s="3"/>
      <c r="O7" s="2"/>
      <c r="P7" s="219"/>
      <c r="Q7" s="217"/>
    </row>
    <row r="8" spans="4:17">
      <c r="D8" s="328" t="s">
        <v>2</v>
      </c>
      <c r="E8" s="328"/>
      <c r="F8" s="328"/>
      <c r="G8" s="328"/>
      <c r="H8" s="328"/>
      <c r="I8" s="328"/>
      <c r="J8" s="7">
        <v>261089</v>
      </c>
      <c r="K8" s="9">
        <v>262409</v>
      </c>
      <c r="L8" s="9">
        <v>262000</v>
      </c>
      <c r="M8" s="9">
        <v>262000</v>
      </c>
      <c r="N8" s="9"/>
      <c r="O8" s="9"/>
      <c r="P8" s="219" t="s">
        <v>126</v>
      </c>
      <c r="Q8" s="380" t="s">
        <v>181</v>
      </c>
    </row>
    <row r="9" spans="4:17" ht="27" customHeight="1">
      <c r="D9" s="328" t="s">
        <v>3</v>
      </c>
      <c r="E9" s="328"/>
      <c r="F9" s="328"/>
      <c r="G9" s="328"/>
      <c r="H9" s="328"/>
      <c r="I9" s="328"/>
      <c r="J9" s="7">
        <v>-17043</v>
      </c>
      <c r="K9" s="9">
        <v>-16833</v>
      </c>
      <c r="L9" s="9">
        <v>-16000</v>
      </c>
      <c r="M9" s="9">
        <v>-16000</v>
      </c>
      <c r="N9" s="9"/>
      <c r="O9" s="9"/>
      <c r="P9" s="219" t="s">
        <v>124</v>
      </c>
      <c r="Q9" s="381"/>
    </row>
    <row r="10" spans="4:17" ht="36.6" customHeight="1">
      <c r="D10" s="365" t="s">
        <v>188</v>
      </c>
      <c r="E10" s="366"/>
      <c r="F10" s="366"/>
      <c r="G10" s="366"/>
      <c r="H10" s="366"/>
      <c r="I10" s="367"/>
      <c r="J10" s="7">
        <v>145000</v>
      </c>
      <c r="K10" s="9">
        <v>149350</v>
      </c>
      <c r="L10" s="9">
        <f>K10*1.03</f>
        <v>153830.5</v>
      </c>
      <c r="M10" s="9">
        <f>L10*1.03</f>
        <v>158445.41500000001</v>
      </c>
      <c r="N10" s="9"/>
      <c r="O10" s="9"/>
      <c r="P10" s="219" t="s">
        <v>71</v>
      </c>
      <c r="Q10" s="217" t="s">
        <v>182</v>
      </c>
    </row>
    <row r="11" spans="4:17" ht="31.9" customHeight="1">
      <c r="D11" s="328" t="s">
        <v>4</v>
      </c>
      <c r="E11" s="328"/>
      <c r="F11" s="328"/>
      <c r="G11" s="328"/>
      <c r="H11" s="328"/>
      <c r="I11" s="328"/>
      <c r="J11" s="7">
        <v>19642</v>
      </c>
      <c r="K11" s="9">
        <v>19642</v>
      </c>
      <c r="L11" s="9">
        <f>K11</f>
        <v>19642</v>
      </c>
      <c r="M11" s="9">
        <f>L11</f>
        <v>19642</v>
      </c>
      <c r="N11" s="9"/>
      <c r="O11" s="9"/>
      <c r="P11" s="219" t="s">
        <v>232</v>
      </c>
      <c r="Q11" s="217" t="s">
        <v>182</v>
      </c>
    </row>
    <row r="12" spans="4:17" ht="37.15" customHeight="1">
      <c r="D12" s="328" t="s">
        <v>5</v>
      </c>
      <c r="E12" s="328"/>
      <c r="F12" s="328"/>
      <c r="G12" s="328"/>
      <c r="H12" s="328"/>
      <c r="I12" s="328"/>
      <c r="J12" s="7">
        <v>432101</v>
      </c>
      <c r="K12" s="9">
        <v>431350</v>
      </c>
      <c r="L12" s="9">
        <f>K12</f>
        <v>431350</v>
      </c>
      <c r="M12" s="9">
        <f>L12</f>
        <v>431350</v>
      </c>
      <c r="N12" s="9"/>
      <c r="O12" s="9"/>
      <c r="P12" s="219" t="s">
        <v>10</v>
      </c>
      <c r="Q12" s="217"/>
    </row>
    <row r="13" spans="4:17" ht="36.6" customHeight="1">
      <c r="D13" s="328" t="s">
        <v>189</v>
      </c>
      <c r="E13" s="328"/>
      <c r="F13" s="328"/>
      <c r="G13" s="328"/>
      <c r="H13" s="328"/>
      <c r="I13" s="328"/>
      <c r="J13" s="7">
        <v>67200</v>
      </c>
      <c r="K13" s="9">
        <v>67800</v>
      </c>
      <c r="L13" s="9">
        <v>68000</v>
      </c>
      <c r="M13" s="9">
        <v>68800</v>
      </c>
      <c r="N13" s="9"/>
      <c r="O13" s="9"/>
      <c r="P13" s="219" t="s">
        <v>127</v>
      </c>
      <c r="Q13" s="217" t="s">
        <v>182</v>
      </c>
    </row>
    <row r="14" spans="4:17" ht="21" customHeight="1">
      <c r="D14" s="328" t="s">
        <v>190</v>
      </c>
      <c r="E14" s="328"/>
      <c r="F14" s="328"/>
      <c r="G14" s="328"/>
      <c r="H14" s="328"/>
      <c r="I14" s="328"/>
      <c r="J14" s="7">
        <v>5483</v>
      </c>
      <c r="K14" s="9">
        <v>4979</v>
      </c>
      <c r="L14" s="9">
        <v>5000</v>
      </c>
      <c r="M14" s="9">
        <v>5000</v>
      </c>
      <c r="N14" s="9"/>
      <c r="O14" s="9"/>
      <c r="P14" s="219" t="s">
        <v>128</v>
      </c>
      <c r="Q14" s="217" t="s">
        <v>182</v>
      </c>
    </row>
    <row r="15" spans="4:17">
      <c r="D15" s="328" t="s">
        <v>6</v>
      </c>
      <c r="E15" s="328"/>
      <c r="F15" s="328"/>
      <c r="G15" s="328"/>
      <c r="H15" s="328"/>
      <c r="I15" s="328"/>
      <c r="J15" s="3">
        <f>SUM(J16:J19)</f>
        <v>59846</v>
      </c>
      <c r="K15" s="3">
        <f t="shared" ref="K15" si="5">SUM(K16:K19)</f>
        <v>62310</v>
      </c>
      <c r="L15" s="3">
        <f t="shared" ref="L15:M15" si="6">SUM(L16:L19)</f>
        <v>60500</v>
      </c>
      <c r="M15" s="3">
        <f t="shared" si="6"/>
        <v>60000</v>
      </c>
      <c r="N15" s="3"/>
      <c r="O15" s="3"/>
      <c r="P15" s="219"/>
      <c r="Q15" s="217"/>
    </row>
    <row r="16" spans="4:17" ht="30" customHeight="1">
      <c r="D16" s="328" t="s">
        <v>7</v>
      </c>
      <c r="E16" s="328"/>
      <c r="F16" s="328"/>
      <c r="G16" s="328"/>
      <c r="H16" s="328"/>
      <c r="I16" s="328"/>
      <c r="J16" s="7">
        <v>8600</v>
      </c>
      <c r="K16" s="9">
        <v>9860</v>
      </c>
      <c r="L16" s="9">
        <v>9000</v>
      </c>
      <c r="M16" s="9">
        <v>9000</v>
      </c>
      <c r="N16" s="9"/>
      <c r="O16" s="9"/>
      <c r="P16" s="219" t="s">
        <v>123</v>
      </c>
      <c r="Q16" s="220" t="s">
        <v>183</v>
      </c>
    </row>
    <row r="17" spans="4:17" ht="43.9" customHeight="1">
      <c r="D17" s="328" t="s">
        <v>193</v>
      </c>
      <c r="E17" s="328"/>
      <c r="F17" s="328"/>
      <c r="G17" s="328"/>
      <c r="H17" s="328"/>
      <c r="I17" s="328"/>
      <c r="J17" s="7">
        <v>42090</v>
      </c>
      <c r="K17" s="9">
        <v>42000</v>
      </c>
      <c r="L17" s="9">
        <v>42000</v>
      </c>
      <c r="M17" s="9">
        <v>42000</v>
      </c>
      <c r="N17" s="9"/>
      <c r="O17" s="9"/>
      <c r="P17" s="219" t="s">
        <v>222</v>
      </c>
      <c r="Q17" s="220" t="s">
        <v>203</v>
      </c>
    </row>
    <row r="18" spans="4:17" ht="30" customHeight="1">
      <c r="D18" s="328" t="s">
        <v>8</v>
      </c>
      <c r="E18" s="328"/>
      <c r="F18" s="328"/>
      <c r="G18" s="328"/>
      <c r="H18" s="328"/>
      <c r="I18" s="328"/>
      <c r="J18" s="7">
        <v>7000</v>
      </c>
      <c r="K18" s="9">
        <v>8200</v>
      </c>
      <c r="L18" s="9">
        <v>7000</v>
      </c>
      <c r="M18" s="9">
        <v>6500</v>
      </c>
      <c r="N18" s="9"/>
      <c r="O18" s="149" t="s">
        <v>143</v>
      </c>
      <c r="P18" s="219" t="s">
        <v>12</v>
      </c>
      <c r="Q18" s="220" t="s">
        <v>183</v>
      </c>
    </row>
    <row r="19" spans="4:17" ht="48.6" customHeight="1">
      <c r="D19" s="328" t="s">
        <v>209</v>
      </c>
      <c r="E19" s="328"/>
      <c r="F19" s="328"/>
      <c r="G19" s="328"/>
      <c r="H19" s="328"/>
      <c r="I19" s="328"/>
      <c r="J19" s="7">
        <v>2156</v>
      </c>
      <c r="K19" s="9">
        <v>2250</v>
      </c>
      <c r="L19" s="9">
        <v>2500</v>
      </c>
      <c r="M19" s="9">
        <v>2500</v>
      </c>
      <c r="N19" s="9"/>
      <c r="O19" s="9"/>
      <c r="P19" s="219" t="s">
        <v>133</v>
      </c>
      <c r="Q19" s="217" t="s">
        <v>184</v>
      </c>
    </row>
    <row r="20" spans="4:17">
      <c r="D20" s="329" t="s">
        <v>84</v>
      </c>
      <c r="E20" s="329"/>
      <c r="F20" s="329"/>
      <c r="G20" s="329"/>
      <c r="H20" s="329"/>
      <c r="I20" s="329"/>
      <c r="J20" s="6">
        <v>5200</v>
      </c>
      <c r="K20" s="6">
        <v>5200</v>
      </c>
      <c r="L20" s="6">
        <v>8000</v>
      </c>
      <c r="M20" s="6">
        <v>9000</v>
      </c>
      <c r="N20" s="6"/>
      <c r="O20" s="6"/>
      <c r="P20" s="219"/>
      <c r="Q20" s="217"/>
    </row>
    <row r="21" spans="4:17" ht="16.5">
      <c r="D21" s="332" t="s">
        <v>167</v>
      </c>
      <c r="E21" s="332"/>
      <c r="F21" s="332"/>
      <c r="G21" s="332"/>
      <c r="H21" s="332"/>
      <c r="I21" s="332"/>
      <c r="J21" s="7"/>
      <c r="K21" s="9"/>
      <c r="L21" s="9"/>
      <c r="M21" s="115"/>
      <c r="N21" s="115"/>
      <c r="O21" s="115"/>
      <c r="P21" s="382" t="s">
        <v>144</v>
      </c>
      <c r="Q21" s="361" t="s">
        <v>47</v>
      </c>
    </row>
    <row r="22" spans="4:17" ht="16.5">
      <c r="D22" s="332" t="s">
        <v>27</v>
      </c>
      <c r="E22" s="332"/>
      <c r="F22" s="332"/>
      <c r="G22" s="332"/>
      <c r="H22" s="332"/>
      <c r="I22" s="332"/>
      <c r="J22" s="7"/>
      <c r="K22" s="9"/>
      <c r="L22" s="9"/>
      <c r="M22" s="116"/>
      <c r="N22" s="116"/>
      <c r="O22" s="116"/>
      <c r="P22" s="383"/>
      <c r="Q22" s="362"/>
    </row>
    <row r="23" spans="4:17" ht="16.5">
      <c r="D23" s="332" t="s">
        <v>28</v>
      </c>
      <c r="E23" s="332"/>
      <c r="F23" s="332"/>
      <c r="G23" s="332"/>
      <c r="H23" s="332"/>
      <c r="I23" s="332"/>
      <c r="J23" s="7"/>
      <c r="K23" s="9"/>
      <c r="L23" s="9"/>
      <c r="M23" s="117"/>
      <c r="N23" s="117"/>
      <c r="O23" s="117"/>
      <c r="P23" s="384"/>
      <c r="Q23" s="363"/>
    </row>
    <row r="24" spans="4:17">
      <c r="D24" s="347" t="s">
        <v>87</v>
      </c>
      <c r="E24" s="347"/>
      <c r="F24" s="347"/>
      <c r="G24" s="347"/>
      <c r="H24" s="347"/>
      <c r="I24" s="347"/>
      <c r="J24" s="5">
        <f>J25-J36</f>
        <v>862983</v>
      </c>
      <c r="K24" s="5">
        <f t="shared" ref="K24:M24" si="7">K25-K36</f>
        <v>869206</v>
      </c>
      <c r="L24" s="5">
        <f t="shared" si="7"/>
        <v>872495</v>
      </c>
      <c r="M24" s="5">
        <f t="shared" si="7"/>
        <v>871495</v>
      </c>
      <c r="N24" s="5"/>
      <c r="O24" s="5"/>
      <c r="P24" s="218" t="s">
        <v>10</v>
      </c>
      <c r="Q24" s="217"/>
    </row>
    <row r="25" spans="4:17">
      <c r="D25" s="329" t="s">
        <v>86</v>
      </c>
      <c r="E25" s="329"/>
      <c r="F25" s="329"/>
      <c r="G25" s="329"/>
      <c r="H25" s="329"/>
      <c r="I25" s="329"/>
      <c r="J25" s="6">
        <f>J26+J33</f>
        <v>972856</v>
      </c>
      <c r="K25" s="6">
        <f t="shared" ref="K25" si="8">K26+K33</f>
        <v>980143</v>
      </c>
      <c r="L25" s="6">
        <f t="shared" ref="L25:M25" si="9">L26+L33</f>
        <v>982495</v>
      </c>
      <c r="M25" s="6">
        <f t="shared" si="9"/>
        <v>982495</v>
      </c>
      <c r="N25" s="6"/>
      <c r="O25" s="6"/>
      <c r="P25" s="218" t="s">
        <v>10</v>
      </c>
      <c r="Q25" s="217"/>
    </row>
    <row r="26" spans="4:17">
      <c r="D26" s="332" t="s">
        <v>13</v>
      </c>
      <c r="E26" s="332"/>
      <c r="F26" s="332"/>
      <c r="G26" s="332"/>
      <c r="H26" s="332"/>
      <c r="I26" s="332"/>
      <c r="J26" s="3">
        <f>SUM(J27:J32)</f>
        <v>945022</v>
      </c>
      <c r="K26" s="3">
        <f t="shared" ref="K26" si="10">SUM(K27:K32)</f>
        <v>949765</v>
      </c>
      <c r="L26" s="3">
        <f t="shared" ref="L26:M26" si="11">SUM(L27:L32)</f>
        <v>952117</v>
      </c>
      <c r="M26" s="3">
        <f t="shared" si="11"/>
        <v>952117</v>
      </c>
      <c r="N26" s="3"/>
      <c r="O26" s="1"/>
      <c r="P26" s="218" t="s">
        <v>10</v>
      </c>
      <c r="Q26" s="217"/>
    </row>
    <row r="27" spans="4:17">
      <c r="D27" s="332" t="s">
        <v>14</v>
      </c>
      <c r="E27" s="332"/>
      <c r="F27" s="332"/>
      <c r="G27" s="332"/>
      <c r="H27" s="332"/>
      <c r="I27" s="332"/>
      <c r="J27" s="7">
        <v>632850</v>
      </c>
      <c r="K27" s="8">
        <v>642465</v>
      </c>
      <c r="L27" s="8">
        <v>643216</v>
      </c>
      <c r="M27" s="8">
        <v>643216</v>
      </c>
      <c r="N27" s="8"/>
      <c r="O27" s="8"/>
      <c r="P27" s="218" t="s">
        <v>10</v>
      </c>
      <c r="Q27" s="217"/>
    </row>
    <row r="28" spans="4:17">
      <c r="D28" s="332" t="s">
        <v>15</v>
      </c>
      <c r="E28" s="332"/>
      <c r="F28" s="332"/>
      <c r="G28" s="332"/>
      <c r="H28" s="332"/>
      <c r="I28" s="332"/>
      <c r="J28" s="7">
        <v>137750</v>
      </c>
      <c r="K28" s="8">
        <v>141882</v>
      </c>
      <c r="L28" s="8">
        <v>141882</v>
      </c>
      <c r="M28" s="8">
        <v>141882</v>
      </c>
      <c r="N28" s="8"/>
      <c r="O28" s="8"/>
      <c r="P28" s="218" t="s">
        <v>10</v>
      </c>
      <c r="Q28" s="217"/>
    </row>
    <row r="29" spans="4:17">
      <c r="D29" s="332" t="s">
        <v>16</v>
      </c>
      <c r="E29" s="332"/>
      <c r="F29" s="332"/>
      <c r="G29" s="332"/>
      <c r="H29" s="332"/>
      <c r="I29" s="332"/>
      <c r="J29" s="7">
        <v>14525</v>
      </c>
      <c r="K29" s="8">
        <v>14525</v>
      </c>
      <c r="L29" s="8">
        <v>14525</v>
      </c>
      <c r="M29" s="8">
        <v>14525</v>
      </c>
      <c r="N29" s="8"/>
      <c r="O29" s="8"/>
      <c r="P29" s="219" t="s">
        <v>232</v>
      </c>
      <c r="Q29" s="217" t="s">
        <v>134</v>
      </c>
    </row>
    <row r="30" spans="4:17">
      <c r="D30" s="332" t="s">
        <v>17</v>
      </c>
      <c r="E30" s="332"/>
      <c r="F30" s="332"/>
      <c r="G30" s="332"/>
      <c r="H30" s="332"/>
      <c r="I30" s="332"/>
      <c r="J30" s="7">
        <v>19900</v>
      </c>
      <c r="K30" s="8">
        <v>19900</v>
      </c>
      <c r="L30" s="8">
        <v>19900</v>
      </c>
      <c r="M30" s="8">
        <v>19900</v>
      </c>
      <c r="N30" s="8"/>
      <c r="O30" s="8"/>
      <c r="P30" s="218" t="s">
        <v>72</v>
      </c>
      <c r="Q30" s="217"/>
    </row>
    <row r="31" spans="4:17">
      <c r="D31" s="332" t="s">
        <v>18</v>
      </c>
      <c r="E31" s="332"/>
      <c r="F31" s="332"/>
      <c r="G31" s="332"/>
      <c r="H31" s="332"/>
      <c r="I31" s="332"/>
      <c r="J31" s="7">
        <v>134514</v>
      </c>
      <c r="K31" s="8">
        <v>126034</v>
      </c>
      <c r="L31" s="8">
        <v>127635</v>
      </c>
      <c r="M31" s="8">
        <v>127635</v>
      </c>
      <c r="N31" s="8"/>
      <c r="O31" s="8"/>
      <c r="P31" s="218" t="s">
        <v>10</v>
      </c>
      <c r="Q31" s="217"/>
    </row>
    <row r="32" spans="4:17">
      <c r="D32" s="332" t="s">
        <v>19</v>
      </c>
      <c r="E32" s="332"/>
      <c r="F32" s="332"/>
      <c r="G32" s="332"/>
      <c r="H32" s="332"/>
      <c r="I32" s="332"/>
      <c r="J32" s="7">
        <v>5483</v>
      </c>
      <c r="K32" s="8">
        <v>4959</v>
      </c>
      <c r="L32" s="8">
        <v>4959</v>
      </c>
      <c r="M32" s="8">
        <v>4959</v>
      </c>
      <c r="N32" s="8"/>
      <c r="O32" s="8"/>
      <c r="P32" s="218" t="s">
        <v>10</v>
      </c>
      <c r="Q32" s="217"/>
    </row>
    <row r="33" spans="4:17">
      <c r="D33" s="332" t="s">
        <v>20</v>
      </c>
      <c r="E33" s="332"/>
      <c r="F33" s="332"/>
      <c r="G33" s="332"/>
      <c r="H33" s="332"/>
      <c r="I33" s="332"/>
      <c r="J33" s="3">
        <f>SUM(J34:J35)</f>
        <v>27834</v>
      </c>
      <c r="K33" s="3">
        <f t="shared" ref="K33" si="12">SUM(K34:K35)</f>
        <v>30378</v>
      </c>
      <c r="L33" s="3">
        <f t="shared" ref="L33:M33" si="13">SUM(L34:L35)</f>
        <v>30378</v>
      </c>
      <c r="M33" s="3">
        <f t="shared" si="13"/>
        <v>30378</v>
      </c>
      <c r="N33" s="3"/>
      <c r="O33" s="1"/>
      <c r="P33" s="218" t="s">
        <v>10</v>
      </c>
      <c r="Q33" s="217"/>
    </row>
    <row r="34" spans="4:17">
      <c r="D34" s="332" t="s">
        <v>21</v>
      </c>
      <c r="E34" s="332"/>
      <c r="F34" s="332"/>
      <c r="G34" s="332"/>
      <c r="H34" s="332"/>
      <c r="I34" s="332"/>
      <c r="J34" s="7">
        <v>0</v>
      </c>
      <c r="K34" s="8"/>
      <c r="L34" s="8"/>
      <c r="M34" s="8"/>
      <c r="N34" s="8"/>
      <c r="O34" s="8"/>
      <c r="P34" s="218"/>
      <c r="Q34" s="217"/>
    </row>
    <row r="35" spans="4:17">
      <c r="D35" s="332" t="s">
        <v>22</v>
      </c>
      <c r="E35" s="332"/>
      <c r="F35" s="332"/>
      <c r="G35" s="332"/>
      <c r="H35" s="332"/>
      <c r="I35" s="332"/>
      <c r="J35" s="7">
        <v>27834</v>
      </c>
      <c r="K35" s="8">
        <v>30378</v>
      </c>
      <c r="L35" s="8">
        <v>30378</v>
      </c>
      <c r="M35" s="8">
        <v>30378</v>
      </c>
      <c r="N35" s="8"/>
      <c r="O35" s="8"/>
      <c r="P35" s="218" t="s">
        <v>10</v>
      </c>
      <c r="Q35" s="217"/>
    </row>
    <row r="36" spans="4:17">
      <c r="D36" s="329" t="s">
        <v>88</v>
      </c>
      <c r="E36" s="329"/>
      <c r="F36" s="329"/>
      <c r="G36" s="329"/>
      <c r="H36" s="329"/>
      <c r="I36" s="329"/>
      <c r="J36" s="6">
        <f>SUM(J37:J39)</f>
        <v>109873</v>
      </c>
      <c r="K36" s="6">
        <f t="shared" ref="K36" si="14">SUM(K37:K39)</f>
        <v>110937</v>
      </c>
      <c r="L36" s="6">
        <v>110000</v>
      </c>
      <c r="M36" s="6">
        <v>111000</v>
      </c>
      <c r="N36" s="6"/>
      <c r="O36" s="6"/>
      <c r="P36" s="218"/>
      <c r="Q36" s="217" t="s">
        <v>46</v>
      </c>
    </row>
    <row r="37" spans="4:17">
      <c r="D37" s="332" t="s">
        <v>26</v>
      </c>
      <c r="E37" s="332"/>
      <c r="F37" s="332"/>
      <c r="G37" s="332"/>
      <c r="H37" s="332"/>
      <c r="I37" s="332"/>
      <c r="J37" s="7">
        <v>92976</v>
      </c>
      <c r="K37" s="7">
        <v>94607</v>
      </c>
      <c r="L37" s="150">
        <f>K37*1.01</f>
        <v>95553.07</v>
      </c>
      <c r="M37" s="150">
        <f>J37*1.01</f>
        <v>93905.76</v>
      </c>
      <c r="N37" s="164"/>
      <c r="O37" s="146"/>
      <c r="P37" s="333" t="s">
        <v>210</v>
      </c>
      <c r="Q37" s="217"/>
    </row>
    <row r="38" spans="4:17">
      <c r="D38" s="332" t="s">
        <v>27</v>
      </c>
      <c r="E38" s="332"/>
      <c r="F38" s="332"/>
      <c r="G38" s="332"/>
      <c r="H38" s="332"/>
      <c r="I38" s="332"/>
      <c r="J38" s="7">
        <v>9505</v>
      </c>
      <c r="K38" s="7">
        <v>8580</v>
      </c>
      <c r="L38" s="150">
        <f>K38*0.95+K60/5</f>
        <v>10150.799999999999</v>
      </c>
      <c r="M38" s="150">
        <f>L38*0.9+L60/5</f>
        <v>11172.72</v>
      </c>
      <c r="N38" s="165"/>
      <c r="O38" s="147"/>
      <c r="P38" s="334"/>
      <c r="Q38" s="217"/>
    </row>
    <row r="39" spans="4:17">
      <c r="D39" s="332" t="s">
        <v>28</v>
      </c>
      <c r="E39" s="332"/>
      <c r="F39" s="332"/>
      <c r="G39" s="332"/>
      <c r="H39" s="332"/>
      <c r="I39" s="332"/>
      <c r="J39" s="7">
        <v>7392</v>
      </c>
      <c r="K39" s="7">
        <v>7750</v>
      </c>
      <c r="L39" s="150">
        <f>K39*0.8+K61/5</f>
        <v>9150</v>
      </c>
      <c r="M39" s="150">
        <f>L39*0.8+L61/5</f>
        <v>9320</v>
      </c>
      <c r="N39" s="166"/>
      <c r="O39" s="148"/>
      <c r="P39" s="335"/>
      <c r="Q39" s="217"/>
    </row>
    <row r="40" spans="4:17" ht="48.6" customHeight="1">
      <c r="D40" s="346" t="s">
        <v>179</v>
      </c>
      <c r="E40" s="347"/>
      <c r="F40" s="347"/>
      <c r="G40" s="347"/>
      <c r="H40" s="347"/>
      <c r="I40" s="347"/>
      <c r="J40" s="5">
        <f>SUM(J41:J42)</f>
        <v>39516</v>
      </c>
      <c r="K40" s="5">
        <f t="shared" ref="K40:L40" si="15">SUM(K41:K42)</f>
        <v>41417</v>
      </c>
      <c r="L40" s="5">
        <f t="shared" si="15"/>
        <v>39516</v>
      </c>
      <c r="M40" s="5">
        <f t="shared" ref="M40" si="16">SUM(M41:M42)</f>
        <v>31516</v>
      </c>
      <c r="N40" s="5"/>
      <c r="O40" s="5"/>
      <c r="P40" s="216"/>
      <c r="Q40" s="217"/>
    </row>
    <row r="41" spans="4:17" ht="22.15" customHeight="1">
      <c r="D41" s="330" t="s">
        <v>89</v>
      </c>
      <c r="E41" s="330"/>
      <c r="F41" s="330"/>
      <c r="G41" s="330"/>
      <c r="H41" s="330"/>
      <c r="I41" s="330"/>
      <c r="J41" s="1">
        <v>21516</v>
      </c>
      <c r="K41" s="1">
        <v>23917</v>
      </c>
      <c r="L41" s="1">
        <v>21516</v>
      </c>
      <c r="M41" s="1">
        <v>21516</v>
      </c>
      <c r="N41" s="1"/>
      <c r="O41" s="1"/>
      <c r="P41" s="218" t="s">
        <v>73</v>
      </c>
      <c r="Q41" s="217"/>
    </row>
    <row r="42" spans="4:17">
      <c r="D42" s="330" t="s">
        <v>163</v>
      </c>
      <c r="E42" s="330"/>
      <c r="F42" s="330"/>
      <c r="G42" s="330"/>
      <c r="H42" s="330"/>
      <c r="I42" s="330"/>
      <c r="J42" s="1">
        <v>18000</v>
      </c>
      <c r="K42" s="1">
        <v>17500</v>
      </c>
      <c r="L42" s="1">
        <v>18000</v>
      </c>
      <c r="M42" s="1">
        <v>10000</v>
      </c>
      <c r="N42" s="1"/>
      <c r="O42" s="1"/>
      <c r="P42" s="218" t="s">
        <v>10</v>
      </c>
      <c r="Q42" s="217"/>
    </row>
    <row r="43" spans="4:17" ht="41.45" customHeight="1">
      <c r="D43" s="348" t="s">
        <v>178</v>
      </c>
      <c r="E43" s="349"/>
      <c r="F43" s="349"/>
      <c r="G43" s="349"/>
      <c r="H43" s="349"/>
      <c r="I43" s="350"/>
      <c r="J43" s="5">
        <f>J44+J59+J60+J61</f>
        <v>112666</v>
      </c>
      <c r="K43" s="5">
        <f t="shared" ref="K43" si="17">K44+K59+K60+K61</f>
        <v>81078</v>
      </c>
      <c r="L43" s="5">
        <f t="shared" ref="L43:M43" si="18">L44+L59+L60+L61</f>
        <v>178782</v>
      </c>
      <c r="M43" s="5">
        <f t="shared" si="18"/>
        <v>178782</v>
      </c>
      <c r="N43" s="5"/>
      <c r="O43" s="5"/>
      <c r="P43" s="221"/>
      <c r="Q43" s="217"/>
    </row>
    <row r="44" spans="4:17">
      <c r="D44" s="329" t="s">
        <v>93</v>
      </c>
      <c r="E44" s="329"/>
      <c r="F44" s="329"/>
      <c r="G44" s="329"/>
      <c r="H44" s="329"/>
      <c r="I44" s="329"/>
      <c r="J44" s="6">
        <f>SUM(J45:J58)</f>
        <v>49900</v>
      </c>
      <c r="K44" s="6">
        <f t="shared" ref="K44:M44" si="19">SUM(K45:K58)</f>
        <v>56329</v>
      </c>
      <c r="L44" s="6">
        <f t="shared" si="19"/>
        <v>49000</v>
      </c>
      <c r="M44" s="6">
        <f t="shared" si="19"/>
        <v>49000</v>
      </c>
      <c r="N44" s="6"/>
      <c r="O44" s="6"/>
      <c r="P44" s="221"/>
      <c r="Q44" s="217"/>
    </row>
    <row r="45" spans="4:17">
      <c r="D45" s="330" t="s">
        <v>23</v>
      </c>
      <c r="E45" s="330"/>
      <c r="F45" s="330"/>
      <c r="G45" s="330"/>
      <c r="H45" s="330"/>
      <c r="I45" s="330"/>
      <c r="J45" s="1">
        <v>21670</v>
      </c>
      <c r="K45" s="1">
        <v>21417</v>
      </c>
      <c r="L45" s="1">
        <v>21000</v>
      </c>
      <c r="M45" s="1">
        <v>21000</v>
      </c>
      <c r="N45" s="1"/>
      <c r="O45" s="1"/>
      <c r="P45" s="218" t="s">
        <v>10</v>
      </c>
      <c r="Q45" s="217"/>
    </row>
    <row r="46" spans="4:17" hidden="1">
      <c r="D46" s="331" t="s">
        <v>29</v>
      </c>
      <c r="E46" s="331"/>
      <c r="F46" s="331"/>
      <c r="G46" s="331"/>
      <c r="H46" s="331"/>
      <c r="I46" s="331"/>
      <c r="J46" s="1"/>
      <c r="K46" s="1"/>
      <c r="L46" s="1"/>
      <c r="M46" s="1"/>
      <c r="N46" s="1"/>
      <c r="O46" s="1"/>
      <c r="P46" s="221" t="s">
        <v>11</v>
      </c>
      <c r="Q46" s="217"/>
    </row>
    <row r="47" spans="4:17" hidden="1">
      <c r="D47" s="331" t="s">
        <v>30</v>
      </c>
      <c r="E47" s="331"/>
      <c r="F47" s="331"/>
      <c r="G47" s="331"/>
      <c r="H47" s="331"/>
      <c r="I47" s="331"/>
      <c r="J47" s="1"/>
      <c r="K47" s="1"/>
      <c r="L47" s="1"/>
      <c r="M47" s="1"/>
      <c r="N47" s="1"/>
      <c r="O47" s="1"/>
      <c r="P47" s="221" t="s">
        <v>31</v>
      </c>
      <c r="Q47" s="217"/>
    </row>
    <row r="48" spans="4:17" hidden="1">
      <c r="D48" s="330" t="s">
        <v>41</v>
      </c>
      <c r="E48" s="330"/>
      <c r="F48" s="330"/>
      <c r="G48" s="330"/>
      <c r="H48" s="330"/>
      <c r="I48" s="330"/>
      <c r="J48" s="1"/>
      <c r="K48" s="1"/>
      <c r="L48" s="1"/>
      <c r="M48" s="1"/>
      <c r="N48" s="1"/>
      <c r="O48" s="1"/>
      <c r="P48" s="221" t="s">
        <v>32</v>
      </c>
      <c r="Q48" s="217"/>
    </row>
    <row r="49" spans="4:17">
      <c r="D49" s="330" t="s">
        <v>24</v>
      </c>
      <c r="E49" s="330"/>
      <c r="F49" s="330"/>
      <c r="G49" s="330"/>
      <c r="H49" s="330"/>
      <c r="I49" s="330"/>
      <c r="J49" s="1">
        <v>920</v>
      </c>
      <c r="K49" s="1">
        <v>1379</v>
      </c>
      <c r="L49" s="1">
        <v>3000</v>
      </c>
      <c r="M49" s="1">
        <v>3000</v>
      </c>
      <c r="N49" s="1"/>
      <c r="O49" s="1"/>
      <c r="P49" s="218" t="s">
        <v>10</v>
      </c>
      <c r="Q49" s="217"/>
    </row>
    <row r="50" spans="4:17" hidden="1">
      <c r="D50" s="331" t="s">
        <v>29</v>
      </c>
      <c r="E50" s="331"/>
      <c r="F50" s="331"/>
      <c r="G50" s="331"/>
      <c r="H50" s="331"/>
      <c r="I50" s="331"/>
      <c r="J50" s="1"/>
      <c r="K50" s="1"/>
      <c r="L50" s="1"/>
      <c r="M50" s="1"/>
      <c r="N50" s="1"/>
      <c r="O50" s="1"/>
      <c r="P50" s="221" t="s">
        <v>11</v>
      </c>
      <c r="Q50" s="217"/>
    </row>
    <row r="51" spans="4:17" hidden="1">
      <c r="D51" s="331" t="s">
        <v>30</v>
      </c>
      <c r="E51" s="331"/>
      <c r="F51" s="331"/>
      <c r="G51" s="331"/>
      <c r="H51" s="331"/>
      <c r="I51" s="331"/>
      <c r="J51" s="1"/>
      <c r="K51" s="1"/>
      <c r="L51" s="1"/>
      <c r="M51" s="1"/>
      <c r="N51" s="1"/>
      <c r="O51" s="1"/>
      <c r="P51" s="221" t="s">
        <v>31</v>
      </c>
      <c r="Q51" s="217"/>
    </row>
    <row r="52" spans="4:17" hidden="1">
      <c r="D52" s="330" t="s">
        <v>40</v>
      </c>
      <c r="E52" s="330"/>
      <c r="F52" s="330"/>
      <c r="G52" s="330"/>
      <c r="H52" s="330"/>
      <c r="I52" s="330"/>
      <c r="J52" s="1"/>
      <c r="K52" s="1"/>
      <c r="L52" s="1"/>
      <c r="M52" s="1"/>
      <c r="N52" s="1"/>
      <c r="O52" s="1"/>
      <c r="P52" s="221" t="s">
        <v>32</v>
      </c>
      <c r="Q52" s="217"/>
    </row>
    <row r="53" spans="4:17" ht="27" customHeight="1">
      <c r="D53" s="330" t="s">
        <v>25</v>
      </c>
      <c r="E53" s="330"/>
      <c r="F53" s="330"/>
      <c r="G53" s="330"/>
      <c r="H53" s="330"/>
      <c r="I53" s="330"/>
      <c r="J53" s="1">
        <v>27310</v>
      </c>
      <c r="K53" s="1">
        <v>33533</v>
      </c>
      <c r="L53" s="1">
        <v>25000</v>
      </c>
      <c r="M53" s="1">
        <v>25000</v>
      </c>
      <c r="N53" s="1"/>
      <c r="O53" s="160" t="s">
        <v>172</v>
      </c>
      <c r="P53" s="218" t="s">
        <v>10</v>
      </c>
      <c r="Q53" s="217"/>
    </row>
    <row r="54" spans="4:17" hidden="1">
      <c r="D54" s="331" t="s">
        <v>29</v>
      </c>
      <c r="E54" s="331"/>
      <c r="F54" s="331"/>
      <c r="G54" s="331"/>
      <c r="H54" s="331"/>
      <c r="I54" s="331"/>
      <c r="J54" s="1"/>
      <c r="K54" s="1"/>
      <c r="L54" s="1"/>
      <c r="M54" s="1"/>
      <c r="N54" s="1"/>
      <c r="O54" s="1"/>
      <c r="P54" s="221" t="s">
        <v>11</v>
      </c>
      <c r="Q54" s="217"/>
    </row>
    <row r="55" spans="4:17" hidden="1">
      <c r="D55" s="331" t="s">
        <v>30</v>
      </c>
      <c r="E55" s="331"/>
      <c r="F55" s="331"/>
      <c r="G55" s="331"/>
      <c r="H55" s="331"/>
      <c r="I55" s="331"/>
      <c r="J55" s="1"/>
      <c r="K55" s="1"/>
      <c r="L55" s="1"/>
      <c r="M55" s="1"/>
      <c r="N55" s="1"/>
      <c r="O55" s="1"/>
      <c r="P55" s="221" t="s">
        <v>31</v>
      </c>
      <c r="Q55" s="217"/>
    </row>
    <row r="56" spans="4:17" hidden="1">
      <c r="D56" s="330" t="s">
        <v>40</v>
      </c>
      <c r="E56" s="330"/>
      <c r="F56" s="330"/>
      <c r="G56" s="330"/>
      <c r="H56" s="330"/>
      <c r="I56" s="330"/>
      <c r="J56" s="1"/>
      <c r="K56" s="1"/>
      <c r="L56" s="1"/>
      <c r="M56" s="1"/>
      <c r="N56" s="1"/>
      <c r="O56" s="1"/>
      <c r="P56" s="221" t="s">
        <v>32</v>
      </c>
      <c r="Q56" s="217"/>
    </row>
    <row r="57" spans="4:17" hidden="1">
      <c r="D57" s="368" t="s">
        <v>145</v>
      </c>
      <c r="E57" s="378"/>
      <c r="F57" s="378"/>
      <c r="G57" s="378"/>
      <c r="H57" s="378"/>
      <c r="I57" s="379"/>
      <c r="J57" s="1"/>
      <c r="K57" s="158">
        <v>0</v>
      </c>
      <c r="L57" s="1"/>
      <c r="M57" s="1"/>
      <c r="N57" s="1"/>
      <c r="O57" s="1"/>
      <c r="P57" s="221">
        <v>0</v>
      </c>
      <c r="Q57" s="217"/>
    </row>
    <row r="58" spans="4:17" hidden="1">
      <c r="D58" s="343" t="s">
        <v>129</v>
      </c>
      <c r="E58" s="344"/>
      <c r="F58" s="344"/>
      <c r="G58" s="344"/>
      <c r="H58" s="344"/>
      <c r="I58" s="345"/>
      <c r="J58" s="1"/>
      <c r="K58" s="158">
        <v>0</v>
      </c>
      <c r="L58" s="1">
        <v>0</v>
      </c>
      <c r="M58" s="1">
        <v>0</v>
      </c>
      <c r="N58" s="1"/>
      <c r="O58" s="1"/>
      <c r="P58" s="221">
        <v>0</v>
      </c>
      <c r="Q58" s="217"/>
    </row>
    <row r="59" spans="4:17">
      <c r="D59" s="374" t="s">
        <v>90</v>
      </c>
      <c r="E59" s="375"/>
      <c r="F59" s="375"/>
      <c r="G59" s="375"/>
      <c r="H59" s="375"/>
      <c r="I59" s="376"/>
      <c r="J59" s="6">
        <v>5000</v>
      </c>
      <c r="K59" s="6">
        <v>0</v>
      </c>
      <c r="L59" s="6">
        <v>109597</v>
      </c>
      <c r="M59" s="6">
        <v>109597</v>
      </c>
      <c r="N59" s="6"/>
      <c r="O59" s="6" t="s">
        <v>170</v>
      </c>
      <c r="P59" s="221" t="s">
        <v>211</v>
      </c>
      <c r="Q59" s="222" t="s">
        <v>171</v>
      </c>
    </row>
    <row r="60" spans="4:17">
      <c r="D60" s="377" t="s">
        <v>91</v>
      </c>
      <c r="E60" s="377"/>
      <c r="F60" s="377"/>
      <c r="G60" s="377"/>
      <c r="H60" s="377"/>
      <c r="I60" s="377"/>
      <c r="J60" s="6">
        <v>10016</v>
      </c>
      <c r="K60" s="157">
        <v>9999</v>
      </c>
      <c r="L60" s="6">
        <v>10185</v>
      </c>
      <c r="M60" s="6">
        <v>10185</v>
      </c>
      <c r="N60" s="6"/>
      <c r="O60" s="6"/>
      <c r="P60" s="221" t="s">
        <v>33</v>
      </c>
      <c r="Q60" s="222"/>
    </row>
    <row r="61" spans="4:17">
      <c r="D61" s="377" t="s">
        <v>92</v>
      </c>
      <c r="E61" s="377"/>
      <c r="F61" s="377"/>
      <c r="G61" s="377"/>
      <c r="H61" s="377"/>
      <c r="I61" s="377"/>
      <c r="J61" s="6">
        <v>47750</v>
      </c>
      <c r="K61" s="6">
        <v>14750</v>
      </c>
      <c r="L61" s="6">
        <v>10000</v>
      </c>
      <c r="M61" s="6">
        <v>10000</v>
      </c>
      <c r="N61" s="6"/>
      <c r="O61" s="6"/>
      <c r="P61" s="221" t="s">
        <v>212</v>
      </c>
      <c r="Q61" s="222"/>
    </row>
    <row r="62" spans="4:17" s="156" customFormat="1" ht="23.45" customHeight="1">
      <c r="D62" s="371" t="s">
        <v>35</v>
      </c>
      <c r="E62" s="372"/>
      <c r="F62" s="372"/>
      <c r="G62" s="372"/>
      <c r="H62" s="372"/>
      <c r="I62" s="373"/>
      <c r="J62" s="154">
        <f>J4+J5-J24+J40-J43</f>
        <v>1352994</v>
      </c>
      <c r="K62" s="154">
        <f t="shared" ref="K62:L62" si="20">K4+K5-K24+K40-K43</f>
        <v>1419934</v>
      </c>
      <c r="L62" s="154">
        <f t="shared" si="20"/>
        <v>1400495.5</v>
      </c>
      <c r="M62" s="154">
        <f t="shared" ref="M62" si="21">M4+M5-M24+M40-M43</f>
        <v>1379971.915</v>
      </c>
      <c r="N62" s="154"/>
      <c r="O62" s="155"/>
      <c r="P62" s="223" t="s">
        <v>34</v>
      </c>
      <c r="Q62" s="224"/>
    </row>
    <row r="63" spans="4:17" s="4" customFormat="1" ht="25.9" customHeight="1">
      <c r="D63" s="336" t="s">
        <v>43</v>
      </c>
      <c r="E63" s="336"/>
      <c r="F63" s="336"/>
      <c r="G63" s="336"/>
      <c r="H63" s="336"/>
      <c r="I63" s="336"/>
      <c r="J63" s="52">
        <f>SUM(J64:J66)</f>
        <v>40300</v>
      </c>
      <c r="K63" s="52">
        <f t="shared" ref="K63" si="22">SUM(K64:K66)</f>
        <v>86803</v>
      </c>
      <c r="L63" s="52">
        <f t="shared" ref="L63:M63" si="23">SUM(L64:L66)</f>
        <v>18897.54</v>
      </c>
      <c r="M63" s="52">
        <f t="shared" si="23"/>
        <v>18330.613799999999</v>
      </c>
      <c r="N63" s="52"/>
      <c r="O63" s="52"/>
      <c r="P63" s="221" t="s">
        <v>74</v>
      </c>
      <c r="Q63" s="225"/>
    </row>
    <row r="64" spans="4:17" s="4" customFormat="1" ht="25.9" customHeight="1">
      <c r="D64" s="351" t="s">
        <v>75</v>
      </c>
      <c r="E64" s="352"/>
      <c r="F64" s="352"/>
      <c r="G64" s="352"/>
      <c r="H64" s="352"/>
      <c r="I64" s="353"/>
      <c r="J64" s="50">
        <v>0</v>
      </c>
      <c r="K64" s="50"/>
      <c r="L64" s="50"/>
      <c r="M64" s="50"/>
      <c r="N64" s="50"/>
      <c r="O64" s="50"/>
      <c r="P64" s="218" t="s">
        <v>10</v>
      </c>
      <c r="Q64" s="225"/>
    </row>
    <row r="65" spans="1:17" s="4" customFormat="1" ht="25.9" customHeight="1">
      <c r="D65" s="351" t="s">
        <v>76</v>
      </c>
      <c r="E65" s="352"/>
      <c r="F65" s="352"/>
      <c r="G65" s="352"/>
      <c r="H65" s="352"/>
      <c r="I65" s="353"/>
      <c r="J65" s="50">
        <v>3516</v>
      </c>
      <c r="K65" s="50">
        <v>19482</v>
      </c>
      <c r="L65" s="50">
        <f>K65*0.97</f>
        <v>18897.54</v>
      </c>
      <c r="M65" s="50">
        <f>L65*0.97</f>
        <v>18330.613799999999</v>
      </c>
      <c r="N65" s="50"/>
      <c r="O65" s="50"/>
      <c r="P65" s="218" t="s">
        <v>10</v>
      </c>
      <c r="Q65" s="225"/>
    </row>
    <row r="66" spans="1:17" s="4" customFormat="1" ht="25.9" customHeight="1">
      <c r="D66" s="351" t="s">
        <v>77</v>
      </c>
      <c r="E66" s="352"/>
      <c r="F66" s="352"/>
      <c r="G66" s="352"/>
      <c r="H66" s="352"/>
      <c r="I66" s="353"/>
      <c r="J66" s="50">
        <v>36784</v>
      </c>
      <c r="K66" s="50">
        <v>67321</v>
      </c>
      <c r="L66" s="50">
        <v>0</v>
      </c>
      <c r="M66" s="50">
        <v>0</v>
      </c>
      <c r="N66" s="50"/>
      <c r="O66" s="50"/>
      <c r="P66" s="218" t="s">
        <v>10</v>
      </c>
      <c r="Q66" s="225"/>
    </row>
    <row r="67" spans="1:17" s="4" customFormat="1" ht="25.9" customHeight="1">
      <c r="D67" s="336" t="s">
        <v>44</v>
      </c>
      <c r="E67" s="336"/>
      <c r="F67" s="336"/>
      <c r="G67" s="336"/>
      <c r="H67" s="336"/>
      <c r="I67" s="336"/>
      <c r="J67" s="52">
        <f>J68-J69+J70+J71+J72-J73</f>
        <v>229507</v>
      </c>
      <c r="K67" s="52">
        <f t="shared" ref="K67:L67" si="24">K68-K69+K70+K71+K72-K73</f>
        <v>282079</v>
      </c>
      <c r="L67" s="52">
        <f t="shared" si="24"/>
        <v>253986</v>
      </c>
      <c r="M67" s="52">
        <f t="shared" ref="M67" si="25">M68-M69</f>
        <v>213036</v>
      </c>
      <c r="N67" s="52"/>
      <c r="O67" s="52"/>
      <c r="P67" s="221"/>
      <c r="Q67" s="225"/>
    </row>
    <row r="68" spans="1:17" s="4" customFormat="1" ht="25.9" customHeight="1">
      <c r="D68" s="357" t="s">
        <v>78</v>
      </c>
      <c r="E68" s="358"/>
      <c r="F68" s="358"/>
      <c r="G68" s="358"/>
      <c r="H68" s="358"/>
      <c r="I68" s="359"/>
      <c r="J68" s="49">
        <v>207036</v>
      </c>
      <c r="K68" s="49">
        <v>255529</v>
      </c>
      <c r="L68" s="49">
        <f>207036+25000</f>
        <v>232036</v>
      </c>
      <c r="M68" s="49">
        <f>207036+6000</f>
        <v>213036</v>
      </c>
      <c r="N68" s="49"/>
      <c r="O68" s="49"/>
      <c r="P68" s="218" t="s">
        <v>10</v>
      </c>
      <c r="Q68" s="225"/>
    </row>
    <row r="69" spans="1:17" s="4" customFormat="1" ht="25.9" customHeight="1">
      <c r="D69" s="357" t="s">
        <v>226</v>
      </c>
      <c r="E69" s="358"/>
      <c r="F69" s="358"/>
      <c r="G69" s="358"/>
      <c r="H69" s="358"/>
      <c r="I69" s="359"/>
      <c r="J69" s="49">
        <v>0</v>
      </c>
      <c r="K69" s="49">
        <v>0</v>
      </c>
      <c r="L69" s="49">
        <v>0</v>
      </c>
      <c r="M69" s="49">
        <v>0</v>
      </c>
      <c r="N69" s="49"/>
      <c r="O69" s="49"/>
      <c r="P69" s="218" t="s">
        <v>10</v>
      </c>
      <c r="Q69" s="225"/>
    </row>
    <row r="70" spans="1:17" s="152" customFormat="1" ht="25.9" customHeight="1">
      <c r="D70" s="354" t="s">
        <v>79</v>
      </c>
      <c r="E70" s="355"/>
      <c r="F70" s="355"/>
      <c r="G70" s="355"/>
      <c r="H70" s="355"/>
      <c r="I70" s="356"/>
      <c r="J70" s="151">
        <v>6950</v>
      </c>
      <c r="K70" s="151">
        <v>9394</v>
      </c>
      <c r="L70" s="151">
        <v>6950</v>
      </c>
      <c r="M70" s="151">
        <v>6950</v>
      </c>
      <c r="N70" s="151"/>
      <c r="O70" s="151"/>
      <c r="P70" s="219" t="s">
        <v>10</v>
      </c>
      <c r="Q70" s="226"/>
    </row>
    <row r="71" spans="1:17" s="152" customFormat="1" ht="25.9" customHeight="1">
      <c r="D71" s="354" t="s">
        <v>80</v>
      </c>
      <c r="E71" s="355"/>
      <c r="F71" s="355"/>
      <c r="G71" s="355"/>
      <c r="H71" s="355"/>
      <c r="I71" s="356"/>
      <c r="J71" s="151">
        <v>0</v>
      </c>
      <c r="K71" s="151">
        <v>0</v>
      </c>
      <c r="L71" s="151">
        <v>0</v>
      </c>
      <c r="M71" s="151">
        <v>0</v>
      </c>
      <c r="N71" s="151"/>
      <c r="O71" s="151"/>
      <c r="P71" s="219" t="s">
        <v>10</v>
      </c>
      <c r="Q71" s="226"/>
    </row>
    <row r="72" spans="1:17" s="152" customFormat="1" ht="25.9" customHeight="1">
      <c r="D72" s="354" t="s">
        <v>81</v>
      </c>
      <c r="E72" s="355"/>
      <c r="F72" s="355"/>
      <c r="G72" s="355"/>
      <c r="H72" s="355"/>
      <c r="I72" s="356"/>
      <c r="J72" s="151">
        <v>25521</v>
      </c>
      <c r="K72" s="151">
        <v>17156</v>
      </c>
      <c r="L72" s="151">
        <v>15000</v>
      </c>
      <c r="M72" s="151">
        <v>15000</v>
      </c>
      <c r="N72" s="151"/>
      <c r="O72" s="151"/>
      <c r="P72" s="219" t="s">
        <v>10</v>
      </c>
      <c r="Q72" s="226"/>
    </row>
    <row r="73" spans="1:17" s="152" customFormat="1" ht="45.6" customHeight="1">
      <c r="D73" s="340" t="s">
        <v>168</v>
      </c>
      <c r="E73" s="341"/>
      <c r="F73" s="341"/>
      <c r="G73" s="341"/>
      <c r="H73" s="341"/>
      <c r="I73" s="342"/>
      <c r="J73" s="151">
        <v>10000</v>
      </c>
      <c r="K73" s="151">
        <v>0</v>
      </c>
      <c r="L73" s="151">
        <v>0</v>
      </c>
      <c r="M73" s="151">
        <v>0</v>
      </c>
      <c r="N73" s="151"/>
      <c r="O73" s="151"/>
      <c r="P73" s="219" t="s">
        <v>10</v>
      </c>
      <c r="Q73" s="226"/>
    </row>
    <row r="74" spans="1:17" s="4" customFormat="1" ht="25.9" customHeight="1">
      <c r="D74" s="337" t="s">
        <v>45</v>
      </c>
      <c r="E74" s="338"/>
      <c r="F74" s="338"/>
      <c r="G74" s="338"/>
      <c r="H74" s="338"/>
      <c r="I74" s="339"/>
      <c r="J74" s="51">
        <f>J62+J63-J67</f>
        <v>1163787</v>
      </c>
      <c r="K74" s="51">
        <f t="shared" ref="K74:Q74" si="26">K62+K63-K67</f>
        <v>1224658</v>
      </c>
      <c r="L74" s="51">
        <f t="shared" si="26"/>
        <v>1165407.04</v>
      </c>
      <c r="M74" s="51">
        <f t="shared" si="26"/>
        <v>1185266.5288</v>
      </c>
      <c r="N74" s="51"/>
      <c r="O74" s="51">
        <f t="shared" si="26"/>
        <v>0</v>
      </c>
      <c r="P74" s="266" t="e">
        <f t="shared" si="26"/>
        <v>#VALUE!</v>
      </c>
      <c r="Q74" s="227">
        <f t="shared" si="26"/>
        <v>0</v>
      </c>
    </row>
    <row r="75" spans="1:17">
      <c r="D75" s="4" t="s">
        <v>36</v>
      </c>
      <c r="E75" s="4" t="s">
        <v>216</v>
      </c>
      <c r="F75" s="4"/>
      <c r="G75" s="4"/>
      <c r="H75" s="4"/>
      <c r="I75" s="4"/>
      <c r="J75" s="4"/>
    </row>
    <row r="76" spans="1:17">
      <c r="D76" s="4"/>
      <c r="E76" s="4" t="s">
        <v>227</v>
      </c>
      <c r="F76" s="4"/>
      <c r="G76" s="4"/>
      <c r="H76" s="4"/>
      <c r="I76" s="4"/>
      <c r="J76" s="4"/>
    </row>
    <row r="77" spans="1:17">
      <c r="E77" s="4" t="s">
        <v>230</v>
      </c>
      <c r="F77" s="4"/>
      <c r="G77" s="4"/>
      <c r="H77" s="4"/>
      <c r="I77" s="4"/>
      <c r="J77" s="4"/>
    </row>
    <row r="78" spans="1:17" s="268" customFormat="1" ht="42" customHeight="1">
      <c r="E78" s="269" t="s">
        <v>42</v>
      </c>
      <c r="G78" s="269"/>
      <c r="H78" s="269"/>
      <c r="I78" s="269" t="s">
        <v>37</v>
      </c>
      <c r="L78" s="269" t="s">
        <v>38</v>
      </c>
      <c r="M78" s="269"/>
      <c r="N78" s="269"/>
      <c r="O78" s="269"/>
      <c r="P78" s="269" t="s">
        <v>213</v>
      </c>
    </row>
    <row r="79" spans="1:17" ht="31.15" customHeight="1">
      <c r="A79" s="118" t="s">
        <v>169</v>
      </c>
      <c r="D79" s="325" t="s">
        <v>164</v>
      </c>
      <c r="E79" s="325"/>
      <c r="F79" s="325"/>
      <c r="G79" s="325"/>
      <c r="H79" s="325"/>
      <c r="I79" s="325"/>
      <c r="J79" s="325"/>
      <c r="K79" s="325"/>
      <c r="L79" s="325"/>
      <c r="M79" s="325"/>
      <c r="N79" s="325"/>
      <c r="O79" s="325"/>
      <c r="P79" s="325"/>
      <c r="Q79" s="325"/>
    </row>
    <row r="80" spans="1:17" ht="19.899999999999999" customHeight="1">
      <c r="D80" s="325" t="s">
        <v>165</v>
      </c>
      <c r="E80" s="325"/>
      <c r="F80" s="325"/>
      <c r="G80" s="325"/>
      <c r="H80" s="325"/>
      <c r="I80" s="325"/>
      <c r="J80" s="325"/>
      <c r="K80" s="325"/>
      <c r="L80" s="325"/>
      <c r="M80" s="325"/>
      <c r="N80" s="325"/>
      <c r="O80" s="325"/>
      <c r="P80" s="325"/>
      <c r="Q80" s="325"/>
    </row>
    <row r="81" spans="4:17" ht="19.899999999999999" customHeight="1">
      <c r="D81" s="327" t="s">
        <v>166</v>
      </c>
      <c r="E81" s="327"/>
      <c r="F81" s="327"/>
      <c r="G81" s="327"/>
      <c r="H81" s="327"/>
      <c r="I81" s="327"/>
      <c r="J81" s="327"/>
      <c r="K81" s="327"/>
      <c r="L81" s="327"/>
      <c r="M81" s="327"/>
      <c r="N81" s="327"/>
      <c r="O81" s="327"/>
      <c r="P81" s="327"/>
      <c r="Q81" s="327"/>
    </row>
    <row r="82" spans="4:17" ht="31.15" customHeight="1">
      <c r="D82" s="325" t="s">
        <v>146</v>
      </c>
      <c r="E82" s="325"/>
      <c r="F82" s="325"/>
      <c r="G82" s="325"/>
      <c r="H82" s="325"/>
      <c r="I82" s="325"/>
      <c r="J82" s="325"/>
      <c r="K82" s="325"/>
      <c r="L82" s="325"/>
      <c r="M82" s="325"/>
      <c r="N82" s="325"/>
      <c r="O82" s="325"/>
      <c r="P82" s="325"/>
      <c r="Q82" s="325"/>
    </row>
    <row r="83" spans="4:17" ht="22.9" customHeight="1">
      <c r="D83" s="327" t="s">
        <v>147</v>
      </c>
      <c r="E83" s="327"/>
      <c r="F83" s="327"/>
      <c r="G83" s="327"/>
      <c r="H83" s="327"/>
      <c r="I83" s="327"/>
      <c r="J83" s="327"/>
      <c r="K83" s="327"/>
      <c r="L83" s="327"/>
    </row>
    <row r="84" spans="4:17" ht="25.9" customHeight="1">
      <c r="D84" s="327" t="s">
        <v>148</v>
      </c>
      <c r="E84" s="327"/>
      <c r="F84" s="327"/>
      <c r="G84" s="327"/>
      <c r="H84" s="327"/>
      <c r="I84" s="327"/>
      <c r="J84" s="327"/>
      <c r="K84" s="327"/>
      <c r="L84" s="327"/>
    </row>
    <row r="85" spans="4:17">
      <c r="D85" s="325" t="s">
        <v>149</v>
      </c>
      <c r="E85" s="325"/>
      <c r="F85" s="325"/>
      <c r="G85" s="325"/>
      <c r="H85" s="325"/>
      <c r="I85" s="325"/>
      <c r="J85" s="325"/>
      <c r="K85" s="325"/>
      <c r="L85" s="325"/>
    </row>
    <row r="86" spans="4:17" ht="40.9" customHeight="1">
      <c r="D86" s="325" t="s">
        <v>158</v>
      </c>
      <c r="E86" s="325"/>
      <c r="F86" s="325"/>
      <c r="G86" s="325"/>
      <c r="H86" s="325"/>
      <c r="I86" s="325"/>
      <c r="J86" s="325"/>
      <c r="K86" s="325"/>
      <c r="L86" s="325"/>
      <c r="M86" s="325"/>
      <c r="N86" s="325"/>
      <c r="O86" s="325"/>
      <c r="P86" s="325"/>
      <c r="Q86" s="325"/>
    </row>
    <row r="87" spans="4:17" ht="28.15" customHeight="1">
      <c r="D87" s="267" t="s">
        <v>150</v>
      </c>
      <c r="E87" s="267"/>
      <c r="F87" s="267"/>
      <c r="G87" s="267"/>
      <c r="H87" s="267"/>
      <c r="I87" s="267"/>
      <c r="J87" s="267"/>
      <c r="K87" s="267"/>
      <c r="L87" s="267"/>
    </row>
    <row r="88" spans="4:17" ht="45" customHeight="1">
      <c r="D88" s="325" t="s">
        <v>159</v>
      </c>
      <c r="E88" s="325"/>
      <c r="F88" s="325"/>
      <c r="G88" s="325"/>
      <c r="H88" s="325"/>
      <c r="I88" s="325"/>
      <c r="J88" s="325"/>
      <c r="K88" s="325"/>
      <c r="L88" s="325"/>
      <c r="M88" s="325"/>
      <c r="N88" s="325"/>
      <c r="O88" s="325"/>
      <c r="P88" s="325"/>
      <c r="Q88" s="325"/>
    </row>
    <row r="89" spans="4:17" ht="28.15" customHeight="1">
      <c r="D89" s="325" t="s">
        <v>151</v>
      </c>
      <c r="E89" s="325"/>
      <c r="F89" s="325"/>
      <c r="G89" s="325"/>
      <c r="H89" s="325"/>
      <c r="I89" s="325"/>
      <c r="J89" s="325"/>
      <c r="K89" s="325"/>
      <c r="L89" s="325"/>
      <c r="M89" s="325"/>
      <c r="N89" s="325"/>
      <c r="O89" s="325"/>
      <c r="P89" s="325"/>
      <c r="Q89" s="325"/>
    </row>
    <row r="90" spans="4:17" ht="51" customHeight="1">
      <c r="D90" s="325" t="s">
        <v>160</v>
      </c>
      <c r="E90" s="325"/>
      <c r="F90" s="325"/>
      <c r="G90" s="325"/>
      <c r="H90" s="325"/>
      <c r="I90" s="325"/>
      <c r="J90" s="325"/>
      <c r="K90" s="325"/>
      <c r="L90" s="325"/>
      <c r="M90" s="325"/>
      <c r="N90" s="325"/>
      <c r="O90" s="325"/>
      <c r="P90" s="325"/>
      <c r="Q90" s="325"/>
    </row>
    <row r="91" spans="4:17" ht="30" customHeight="1">
      <c r="D91" s="325" t="s">
        <v>161</v>
      </c>
      <c r="E91" s="325"/>
      <c r="F91" s="325"/>
      <c r="G91" s="325"/>
      <c r="H91" s="325"/>
      <c r="I91" s="325"/>
      <c r="J91" s="325"/>
      <c r="K91" s="325"/>
      <c r="L91" s="325"/>
      <c r="M91" s="325"/>
      <c r="N91" s="325"/>
      <c r="O91" s="325"/>
      <c r="P91" s="325"/>
      <c r="Q91" s="325"/>
    </row>
    <row r="92" spans="4:17" ht="52.9" customHeight="1">
      <c r="D92" s="325" t="s">
        <v>162</v>
      </c>
      <c r="E92" s="325"/>
      <c r="F92" s="325"/>
      <c r="G92" s="325"/>
      <c r="H92" s="325"/>
      <c r="I92" s="325"/>
      <c r="J92" s="325"/>
      <c r="K92" s="325"/>
      <c r="L92" s="325"/>
      <c r="M92" s="325"/>
      <c r="N92" s="325"/>
      <c r="O92" s="325"/>
      <c r="P92" s="325"/>
      <c r="Q92" s="325"/>
    </row>
    <row r="93" spans="4:17" ht="28.15" customHeight="1">
      <c r="D93" s="118" t="s">
        <v>152</v>
      </c>
    </row>
    <row r="94" spans="4:17" ht="25.15" customHeight="1">
      <c r="D94" s="161" t="s">
        <v>153</v>
      </c>
      <c r="E94" s="161"/>
      <c r="F94" s="161"/>
      <c r="G94" s="161"/>
      <c r="H94" s="161"/>
      <c r="I94" s="161"/>
      <c r="J94" s="161"/>
      <c r="K94" s="161"/>
      <c r="L94" s="161"/>
    </row>
    <row r="95" spans="4:17" ht="54.6" customHeight="1">
      <c r="D95" s="325" t="s">
        <v>154</v>
      </c>
      <c r="E95" s="325"/>
      <c r="F95" s="325"/>
      <c r="G95" s="325"/>
      <c r="H95" s="325"/>
      <c r="I95" s="325"/>
      <c r="J95" s="325"/>
      <c r="K95" s="325"/>
      <c r="L95" s="325"/>
      <c r="M95" s="325"/>
      <c r="N95" s="325"/>
      <c r="O95" s="325"/>
      <c r="P95" s="325"/>
      <c r="Q95" s="325"/>
    </row>
    <row r="96" spans="4:17" ht="21" customHeight="1">
      <c r="D96" s="161" t="s">
        <v>155</v>
      </c>
      <c r="E96" s="161"/>
      <c r="F96" s="161"/>
      <c r="G96" s="161"/>
      <c r="H96" s="161"/>
      <c r="I96" s="161"/>
      <c r="J96" s="161"/>
      <c r="K96" s="161"/>
      <c r="L96" s="161"/>
    </row>
    <row r="97" spans="4:17" ht="21" customHeight="1">
      <c r="D97" s="327" t="s">
        <v>156</v>
      </c>
      <c r="E97" s="327"/>
      <c r="F97" s="327"/>
      <c r="G97" s="327"/>
      <c r="H97" s="327"/>
      <c r="I97" s="327"/>
      <c r="J97" s="327"/>
      <c r="K97" s="327"/>
      <c r="L97" s="327"/>
    </row>
    <row r="98" spans="4:17" ht="34.15" customHeight="1">
      <c r="D98" s="325" t="s">
        <v>157</v>
      </c>
      <c r="E98" s="325"/>
      <c r="F98" s="325"/>
      <c r="G98" s="325"/>
      <c r="H98" s="325"/>
      <c r="I98" s="325"/>
      <c r="J98" s="325"/>
      <c r="K98" s="325"/>
      <c r="L98" s="325"/>
      <c r="M98" s="325"/>
      <c r="N98" s="325"/>
      <c r="O98" s="325"/>
      <c r="P98" s="325"/>
      <c r="Q98" s="325"/>
    </row>
  </sheetData>
  <mergeCells count="94">
    <mergeCell ref="Q8:Q9"/>
    <mergeCell ref="D64:I64"/>
    <mergeCell ref="D25:I25"/>
    <mergeCell ref="D35:I35"/>
    <mergeCell ref="D27:I27"/>
    <mergeCell ref="P21:P23"/>
    <mergeCell ref="D56:I56"/>
    <mergeCell ref="D24:I24"/>
    <mergeCell ref="D32:I32"/>
    <mergeCell ref="D28:I28"/>
    <mergeCell ref="D29:I29"/>
    <mergeCell ref="D30:I30"/>
    <mergeCell ref="D47:I47"/>
    <mergeCell ref="D39:I39"/>
    <mergeCell ref="D31:I31"/>
    <mergeCell ref="D4:I4"/>
    <mergeCell ref="D62:I62"/>
    <mergeCell ref="D59:I59"/>
    <mergeCell ref="D53:I53"/>
    <mergeCell ref="D60:I60"/>
    <mergeCell ref="D61:I61"/>
    <mergeCell ref="D36:I36"/>
    <mergeCell ref="D20:I20"/>
    <mergeCell ref="D21:I21"/>
    <mergeCell ref="D22:I22"/>
    <mergeCell ref="D23:I23"/>
    <mergeCell ref="D51:I51"/>
    <mergeCell ref="D52:I52"/>
    <mergeCell ref="D54:I54"/>
    <mergeCell ref="D55:I55"/>
    <mergeCell ref="D57:I57"/>
    <mergeCell ref="D1:Q1"/>
    <mergeCell ref="Q21:Q23"/>
    <mergeCell ref="D3:I3"/>
    <mergeCell ref="D5:I5"/>
    <mergeCell ref="D7:I7"/>
    <mergeCell ref="D6:I6"/>
    <mergeCell ref="D19:I19"/>
    <mergeCell ref="D17:I17"/>
    <mergeCell ref="D18:I18"/>
    <mergeCell ref="D13:I13"/>
    <mergeCell ref="D16:I16"/>
    <mergeCell ref="D14:I14"/>
    <mergeCell ref="D15:I15"/>
    <mergeCell ref="D8:I8"/>
    <mergeCell ref="D9:I9"/>
    <mergeCell ref="D10:I10"/>
    <mergeCell ref="D72:I72"/>
    <mergeCell ref="D65:I65"/>
    <mergeCell ref="D68:I68"/>
    <mergeCell ref="D70:I70"/>
    <mergeCell ref="D69:I69"/>
    <mergeCell ref="D84:L84"/>
    <mergeCell ref="D85:L85"/>
    <mergeCell ref="D97:L97"/>
    <mergeCell ref="D86:Q86"/>
    <mergeCell ref="D88:Q88"/>
    <mergeCell ref="D89:Q89"/>
    <mergeCell ref="D90:Q90"/>
    <mergeCell ref="D91:Q91"/>
    <mergeCell ref="D92:Q92"/>
    <mergeCell ref="D95:Q95"/>
    <mergeCell ref="D83:L83"/>
    <mergeCell ref="P37:P39"/>
    <mergeCell ref="D63:I63"/>
    <mergeCell ref="D67:I67"/>
    <mergeCell ref="D74:I74"/>
    <mergeCell ref="D73:I73"/>
    <mergeCell ref="D58:I58"/>
    <mergeCell ref="D48:I48"/>
    <mergeCell ref="D50:I50"/>
    <mergeCell ref="D40:I40"/>
    <mergeCell ref="D41:I41"/>
    <mergeCell ref="D42:I42"/>
    <mergeCell ref="D43:I43"/>
    <mergeCell ref="D49:I49"/>
    <mergeCell ref="D66:I66"/>
    <mergeCell ref="D71:I71"/>
    <mergeCell ref="D98:Q98"/>
    <mergeCell ref="H2:N2"/>
    <mergeCell ref="D79:Q79"/>
    <mergeCell ref="D80:Q80"/>
    <mergeCell ref="D81:Q81"/>
    <mergeCell ref="D82:Q82"/>
    <mergeCell ref="D11:I11"/>
    <mergeCell ref="D12:I12"/>
    <mergeCell ref="D44:I44"/>
    <mergeCell ref="D45:I45"/>
    <mergeCell ref="D46:I46"/>
    <mergeCell ref="D34:I34"/>
    <mergeCell ref="D33:I33"/>
    <mergeCell ref="D37:I37"/>
    <mergeCell ref="D38:I38"/>
    <mergeCell ref="D26:I26"/>
  </mergeCells>
  <phoneticPr fontId="3" type="noConversion"/>
  <printOptions horizontalCentered="1"/>
  <pageMargins left="0" right="0" top="0" bottom="0" header="0.31496062992125984" footer="0.31496062992125984"/>
  <pageSetup paperSize="8" scale="52"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S37"/>
  <sheetViews>
    <sheetView view="pageBreakPreview" zoomScale="95" zoomScaleNormal="100" zoomScaleSheetLayoutView="95" workbookViewId="0">
      <selection activeCell="R9" sqref="R9"/>
    </sheetView>
  </sheetViews>
  <sheetFormatPr defaultRowHeight="16.5"/>
  <cols>
    <col min="1" max="1" width="3.125" style="14" customWidth="1"/>
    <col min="2" max="2" width="20.5" style="14" customWidth="1"/>
    <col min="3" max="3" width="12.625" style="64" hidden="1" customWidth="1"/>
    <col min="4" max="4" width="8.375" style="64" hidden="1" customWidth="1"/>
    <col min="5" max="5" width="8.875" style="64" hidden="1" customWidth="1"/>
    <col min="6" max="6" width="12.625" style="64" hidden="1" customWidth="1"/>
    <col min="7" max="7" width="7.5" style="64" hidden="1" customWidth="1"/>
    <col min="8" max="8" width="12.5" style="64" hidden="1" customWidth="1"/>
    <col min="9" max="9" width="14.875" style="170" hidden="1" customWidth="1"/>
    <col min="10" max="10" width="8.5" style="171" hidden="1" customWidth="1"/>
    <col min="11" max="11" width="12.5" style="170" hidden="1" customWidth="1"/>
    <col min="12" max="12" width="12.625" style="170" hidden="1" customWidth="1"/>
    <col min="13" max="13" width="9.5" style="171" hidden="1" customWidth="1"/>
    <col min="14" max="14" width="12.5" style="170" hidden="1" customWidth="1"/>
    <col min="15" max="15" width="12.625" style="58" customWidth="1"/>
    <col min="16" max="16" width="9.5" style="70" customWidth="1"/>
    <col min="17" max="17" width="12.5" style="58" customWidth="1"/>
    <col min="18" max="18" width="22.875" style="13" customWidth="1"/>
    <col min="19" max="250" width="9" style="14"/>
    <col min="251" max="251" width="3.125" style="14" customWidth="1"/>
    <col min="252" max="252" width="17.875" style="14" customWidth="1"/>
    <col min="253" max="253" width="10.875" style="14" customWidth="1"/>
    <col min="254" max="254" width="19.125" style="14" customWidth="1"/>
    <col min="255" max="255" width="8.75" style="14" customWidth="1"/>
    <col min="256" max="256" width="12.5" style="14" customWidth="1"/>
    <col min="257" max="257" width="8.5" style="14" customWidth="1"/>
    <col min="258" max="258" width="12" style="14" customWidth="1"/>
    <col min="259" max="259" width="12.625" style="14" customWidth="1"/>
    <col min="260" max="260" width="9.625" style="14" customWidth="1"/>
    <col min="261" max="261" width="12.5" style="14" customWidth="1"/>
    <col min="262" max="262" width="15.875" style="14" customWidth="1"/>
    <col min="263" max="264" width="11.625" style="14" customWidth="1"/>
    <col min="265" max="265" width="12.625" style="14" customWidth="1"/>
    <col min="266" max="266" width="9.625" style="14" customWidth="1"/>
    <col min="267" max="267" width="12.5" style="14" customWidth="1"/>
    <col min="268" max="270" width="0" style="14" hidden="1" customWidth="1"/>
    <col min="271" max="271" width="13.625" style="14" customWidth="1"/>
    <col min="272" max="506" width="9" style="14"/>
    <col min="507" max="507" width="3.125" style="14" customWidth="1"/>
    <col min="508" max="508" width="17.875" style="14" customWidth="1"/>
    <col min="509" max="509" width="10.875" style="14" customWidth="1"/>
    <col min="510" max="510" width="19.125" style="14" customWidth="1"/>
    <col min="511" max="511" width="8.75" style="14" customWidth="1"/>
    <col min="512" max="512" width="12.5" style="14" customWidth="1"/>
    <col min="513" max="513" width="8.5" style="14" customWidth="1"/>
    <col min="514" max="514" width="12" style="14" customWidth="1"/>
    <col min="515" max="515" width="12.625" style="14" customWidth="1"/>
    <col min="516" max="516" width="9.625" style="14" customWidth="1"/>
    <col min="517" max="517" width="12.5" style="14" customWidth="1"/>
    <col min="518" max="518" width="15.875" style="14" customWidth="1"/>
    <col min="519" max="520" width="11.625" style="14" customWidth="1"/>
    <col min="521" max="521" width="12.625" style="14" customWidth="1"/>
    <col min="522" max="522" width="9.625" style="14" customWidth="1"/>
    <col min="523" max="523" width="12.5" style="14" customWidth="1"/>
    <col min="524" max="526" width="0" style="14" hidden="1" customWidth="1"/>
    <col min="527" max="527" width="13.625" style="14" customWidth="1"/>
    <col min="528" max="762" width="9" style="14"/>
    <col min="763" max="763" width="3.125" style="14" customWidth="1"/>
    <col min="764" max="764" width="17.875" style="14" customWidth="1"/>
    <col min="765" max="765" width="10.875" style="14" customWidth="1"/>
    <col min="766" max="766" width="19.125" style="14" customWidth="1"/>
    <col min="767" max="767" width="8.75" style="14" customWidth="1"/>
    <col min="768" max="768" width="12.5" style="14" customWidth="1"/>
    <col min="769" max="769" width="8.5" style="14" customWidth="1"/>
    <col min="770" max="770" width="12" style="14" customWidth="1"/>
    <col min="771" max="771" width="12.625" style="14" customWidth="1"/>
    <col min="772" max="772" width="9.625" style="14" customWidth="1"/>
    <col min="773" max="773" width="12.5" style="14" customWidth="1"/>
    <col min="774" max="774" width="15.875" style="14" customWidth="1"/>
    <col min="775" max="776" width="11.625" style="14" customWidth="1"/>
    <col min="777" max="777" width="12.625" style="14" customWidth="1"/>
    <col min="778" max="778" width="9.625" style="14" customWidth="1"/>
    <col min="779" max="779" width="12.5" style="14" customWidth="1"/>
    <col min="780" max="782" width="0" style="14" hidden="1" customWidth="1"/>
    <col min="783" max="783" width="13.625" style="14" customWidth="1"/>
    <col min="784" max="1018" width="9" style="14"/>
    <col min="1019" max="1019" width="3.125" style="14" customWidth="1"/>
    <col min="1020" max="1020" width="17.875" style="14" customWidth="1"/>
    <col min="1021" max="1021" width="10.875" style="14" customWidth="1"/>
    <col min="1022" max="1022" width="19.125" style="14" customWidth="1"/>
    <col min="1023" max="1023" width="8.75" style="14" customWidth="1"/>
    <col min="1024" max="1024" width="12.5" style="14" customWidth="1"/>
    <col min="1025" max="1025" width="8.5" style="14" customWidth="1"/>
    <col min="1026" max="1026" width="12" style="14" customWidth="1"/>
    <col min="1027" max="1027" width="12.625" style="14" customWidth="1"/>
    <col min="1028" max="1028" width="9.625" style="14" customWidth="1"/>
    <col min="1029" max="1029" width="12.5" style="14" customWidth="1"/>
    <col min="1030" max="1030" width="15.875" style="14" customWidth="1"/>
    <col min="1031" max="1032" width="11.625" style="14" customWidth="1"/>
    <col min="1033" max="1033" width="12.625" style="14" customWidth="1"/>
    <col min="1034" max="1034" width="9.625" style="14" customWidth="1"/>
    <col min="1035" max="1035" width="12.5" style="14" customWidth="1"/>
    <col min="1036" max="1038" width="0" style="14" hidden="1" customWidth="1"/>
    <col min="1039" max="1039" width="13.625" style="14" customWidth="1"/>
    <col min="1040" max="1274" width="9" style="14"/>
    <col min="1275" max="1275" width="3.125" style="14" customWidth="1"/>
    <col min="1276" max="1276" width="17.875" style="14" customWidth="1"/>
    <col min="1277" max="1277" width="10.875" style="14" customWidth="1"/>
    <col min="1278" max="1278" width="19.125" style="14" customWidth="1"/>
    <col min="1279" max="1279" width="8.75" style="14" customWidth="1"/>
    <col min="1280" max="1280" width="12.5" style="14" customWidth="1"/>
    <col min="1281" max="1281" width="8.5" style="14" customWidth="1"/>
    <col min="1282" max="1282" width="12" style="14" customWidth="1"/>
    <col min="1283" max="1283" width="12.625" style="14" customWidth="1"/>
    <col min="1284" max="1284" width="9.625" style="14" customWidth="1"/>
    <col min="1285" max="1285" width="12.5" style="14" customWidth="1"/>
    <col min="1286" max="1286" width="15.875" style="14" customWidth="1"/>
    <col min="1287" max="1288" width="11.625" style="14" customWidth="1"/>
    <col min="1289" max="1289" width="12.625" style="14" customWidth="1"/>
    <col min="1290" max="1290" width="9.625" style="14" customWidth="1"/>
    <col min="1291" max="1291" width="12.5" style="14" customWidth="1"/>
    <col min="1292" max="1294" width="0" style="14" hidden="1" customWidth="1"/>
    <col min="1295" max="1295" width="13.625" style="14" customWidth="1"/>
    <col min="1296" max="1530" width="9" style="14"/>
    <col min="1531" max="1531" width="3.125" style="14" customWidth="1"/>
    <col min="1532" max="1532" width="17.875" style="14" customWidth="1"/>
    <col min="1533" max="1533" width="10.875" style="14" customWidth="1"/>
    <col min="1534" max="1534" width="19.125" style="14" customWidth="1"/>
    <col min="1535" max="1535" width="8.75" style="14" customWidth="1"/>
    <col min="1536" max="1536" width="12.5" style="14" customWidth="1"/>
    <col min="1537" max="1537" width="8.5" style="14" customWidth="1"/>
    <col min="1538" max="1538" width="12" style="14" customWidth="1"/>
    <col min="1539" max="1539" width="12.625" style="14" customWidth="1"/>
    <col min="1540" max="1540" width="9.625" style="14" customWidth="1"/>
    <col min="1541" max="1541" width="12.5" style="14" customWidth="1"/>
    <col min="1542" max="1542" width="15.875" style="14" customWidth="1"/>
    <col min="1543" max="1544" width="11.625" style="14" customWidth="1"/>
    <col min="1545" max="1545" width="12.625" style="14" customWidth="1"/>
    <col min="1546" max="1546" width="9.625" style="14" customWidth="1"/>
    <col min="1547" max="1547" width="12.5" style="14" customWidth="1"/>
    <col min="1548" max="1550" width="0" style="14" hidden="1" customWidth="1"/>
    <col min="1551" max="1551" width="13.625" style="14" customWidth="1"/>
    <col min="1552" max="1786" width="9" style="14"/>
    <col min="1787" max="1787" width="3.125" style="14" customWidth="1"/>
    <col min="1788" max="1788" width="17.875" style="14" customWidth="1"/>
    <col min="1789" max="1789" width="10.875" style="14" customWidth="1"/>
    <col min="1790" max="1790" width="19.125" style="14" customWidth="1"/>
    <col min="1791" max="1791" width="8.75" style="14" customWidth="1"/>
    <col min="1792" max="1792" width="12.5" style="14" customWidth="1"/>
    <col min="1793" max="1793" width="8.5" style="14" customWidth="1"/>
    <col min="1794" max="1794" width="12" style="14" customWidth="1"/>
    <col min="1795" max="1795" width="12.625" style="14" customWidth="1"/>
    <col min="1796" max="1796" width="9.625" style="14" customWidth="1"/>
    <col min="1797" max="1797" width="12.5" style="14" customWidth="1"/>
    <col min="1798" max="1798" width="15.875" style="14" customWidth="1"/>
    <col min="1799" max="1800" width="11.625" style="14" customWidth="1"/>
    <col min="1801" max="1801" width="12.625" style="14" customWidth="1"/>
    <col min="1802" max="1802" width="9.625" style="14" customWidth="1"/>
    <col min="1803" max="1803" width="12.5" style="14" customWidth="1"/>
    <col min="1804" max="1806" width="0" style="14" hidden="1" customWidth="1"/>
    <col min="1807" max="1807" width="13.625" style="14" customWidth="1"/>
    <col min="1808" max="2042" width="9" style="14"/>
    <col min="2043" max="2043" width="3.125" style="14" customWidth="1"/>
    <col min="2044" max="2044" width="17.875" style="14" customWidth="1"/>
    <col min="2045" max="2045" width="10.875" style="14" customWidth="1"/>
    <col min="2046" max="2046" width="19.125" style="14" customWidth="1"/>
    <col min="2047" max="2047" width="8.75" style="14" customWidth="1"/>
    <col min="2048" max="2048" width="12.5" style="14" customWidth="1"/>
    <col min="2049" max="2049" width="8.5" style="14" customWidth="1"/>
    <col min="2050" max="2050" width="12" style="14" customWidth="1"/>
    <col min="2051" max="2051" width="12.625" style="14" customWidth="1"/>
    <col min="2052" max="2052" width="9.625" style="14" customWidth="1"/>
    <col min="2053" max="2053" width="12.5" style="14" customWidth="1"/>
    <col min="2054" max="2054" width="15.875" style="14" customWidth="1"/>
    <col min="2055" max="2056" width="11.625" style="14" customWidth="1"/>
    <col min="2057" max="2057" width="12.625" style="14" customWidth="1"/>
    <col min="2058" max="2058" width="9.625" style="14" customWidth="1"/>
    <col min="2059" max="2059" width="12.5" style="14" customWidth="1"/>
    <col min="2060" max="2062" width="0" style="14" hidden="1" customWidth="1"/>
    <col min="2063" max="2063" width="13.625" style="14" customWidth="1"/>
    <col min="2064" max="2298" width="9" style="14"/>
    <col min="2299" max="2299" width="3.125" style="14" customWidth="1"/>
    <col min="2300" max="2300" width="17.875" style="14" customWidth="1"/>
    <col min="2301" max="2301" width="10.875" style="14" customWidth="1"/>
    <col min="2302" max="2302" width="19.125" style="14" customWidth="1"/>
    <col min="2303" max="2303" width="8.75" style="14" customWidth="1"/>
    <col min="2304" max="2304" width="12.5" style="14" customWidth="1"/>
    <col min="2305" max="2305" width="8.5" style="14" customWidth="1"/>
    <col min="2306" max="2306" width="12" style="14" customWidth="1"/>
    <col min="2307" max="2307" width="12.625" style="14" customWidth="1"/>
    <col min="2308" max="2308" width="9.625" style="14" customWidth="1"/>
    <col min="2309" max="2309" width="12.5" style="14" customWidth="1"/>
    <col min="2310" max="2310" width="15.875" style="14" customWidth="1"/>
    <col min="2311" max="2312" width="11.625" style="14" customWidth="1"/>
    <col min="2313" max="2313" width="12.625" style="14" customWidth="1"/>
    <col min="2314" max="2314" width="9.625" style="14" customWidth="1"/>
    <col min="2315" max="2315" width="12.5" style="14" customWidth="1"/>
    <col min="2316" max="2318" width="0" style="14" hidden="1" customWidth="1"/>
    <col min="2319" max="2319" width="13.625" style="14" customWidth="1"/>
    <col min="2320" max="2554" width="9" style="14"/>
    <col min="2555" max="2555" width="3.125" style="14" customWidth="1"/>
    <col min="2556" max="2556" width="17.875" style="14" customWidth="1"/>
    <col min="2557" max="2557" width="10.875" style="14" customWidth="1"/>
    <col min="2558" max="2558" width="19.125" style="14" customWidth="1"/>
    <col min="2559" max="2559" width="8.75" style="14" customWidth="1"/>
    <col min="2560" max="2560" width="12.5" style="14" customWidth="1"/>
    <col min="2561" max="2561" width="8.5" style="14" customWidth="1"/>
    <col min="2562" max="2562" width="12" style="14" customWidth="1"/>
    <col min="2563" max="2563" width="12.625" style="14" customWidth="1"/>
    <col min="2564" max="2564" width="9.625" style="14" customWidth="1"/>
    <col min="2565" max="2565" width="12.5" style="14" customWidth="1"/>
    <col min="2566" max="2566" width="15.875" style="14" customWidth="1"/>
    <col min="2567" max="2568" width="11.625" style="14" customWidth="1"/>
    <col min="2569" max="2569" width="12.625" style="14" customWidth="1"/>
    <col min="2570" max="2570" width="9.625" style="14" customWidth="1"/>
    <col min="2571" max="2571" width="12.5" style="14" customWidth="1"/>
    <col min="2572" max="2574" width="0" style="14" hidden="1" customWidth="1"/>
    <col min="2575" max="2575" width="13.625" style="14" customWidth="1"/>
    <col min="2576" max="2810" width="9" style="14"/>
    <col min="2811" max="2811" width="3.125" style="14" customWidth="1"/>
    <col min="2812" max="2812" width="17.875" style="14" customWidth="1"/>
    <col min="2813" max="2813" width="10.875" style="14" customWidth="1"/>
    <col min="2814" max="2814" width="19.125" style="14" customWidth="1"/>
    <col min="2815" max="2815" width="8.75" style="14" customWidth="1"/>
    <col min="2816" max="2816" width="12.5" style="14" customWidth="1"/>
    <col min="2817" max="2817" width="8.5" style="14" customWidth="1"/>
    <col min="2818" max="2818" width="12" style="14" customWidth="1"/>
    <col min="2819" max="2819" width="12.625" style="14" customWidth="1"/>
    <col min="2820" max="2820" width="9.625" style="14" customWidth="1"/>
    <col min="2821" max="2821" width="12.5" style="14" customWidth="1"/>
    <col min="2822" max="2822" width="15.875" style="14" customWidth="1"/>
    <col min="2823" max="2824" width="11.625" style="14" customWidth="1"/>
    <col min="2825" max="2825" width="12.625" style="14" customWidth="1"/>
    <col min="2826" max="2826" width="9.625" style="14" customWidth="1"/>
    <col min="2827" max="2827" width="12.5" style="14" customWidth="1"/>
    <col min="2828" max="2830" width="0" style="14" hidden="1" customWidth="1"/>
    <col min="2831" max="2831" width="13.625" style="14" customWidth="1"/>
    <col min="2832" max="3066" width="9" style="14"/>
    <col min="3067" max="3067" width="3.125" style="14" customWidth="1"/>
    <col min="3068" max="3068" width="17.875" style="14" customWidth="1"/>
    <col min="3069" max="3069" width="10.875" style="14" customWidth="1"/>
    <col min="3070" max="3070" width="19.125" style="14" customWidth="1"/>
    <col min="3071" max="3071" width="8.75" style="14" customWidth="1"/>
    <col min="3072" max="3072" width="12.5" style="14" customWidth="1"/>
    <col min="3073" max="3073" width="8.5" style="14" customWidth="1"/>
    <col min="3074" max="3074" width="12" style="14" customWidth="1"/>
    <col min="3075" max="3075" width="12.625" style="14" customWidth="1"/>
    <col min="3076" max="3076" width="9.625" style="14" customWidth="1"/>
    <col min="3077" max="3077" width="12.5" style="14" customWidth="1"/>
    <col min="3078" max="3078" width="15.875" style="14" customWidth="1"/>
    <col min="3079" max="3080" width="11.625" style="14" customWidth="1"/>
    <col min="3081" max="3081" width="12.625" style="14" customWidth="1"/>
    <col min="3082" max="3082" width="9.625" style="14" customWidth="1"/>
    <col min="3083" max="3083" width="12.5" style="14" customWidth="1"/>
    <col min="3084" max="3086" width="0" style="14" hidden="1" customWidth="1"/>
    <col min="3087" max="3087" width="13.625" style="14" customWidth="1"/>
    <col min="3088" max="3322" width="9" style="14"/>
    <col min="3323" max="3323" width="3.125" style="14" customWidth="1"/>
    <col min="3324" max="3324" width="17.875" style="14" customWidth="1"/>
    <col min="3325" max="3325" width="10.875" style="14" customWidth="1"/>
    <col min="3326" max="3326" width="19.125" style="14" customWidth="1"/>
    <col min="3327" max="3327" width="8.75" style="14" customWidth="1"/>
    <col min="3328" max="3328" width="12.5" style="14" customWidth="1"/>
    <col min="3329" max="3329" width="8.5" style="14" customWidth="1"/>
    <col min="3330" max="3330" width="12" style="14" customWidth="1"/>
    <col min="3331" max="3331" width="12.625" style="14" customWidth="1"/>
    <col min="3332" max="3332" width="9.625" style="14" customWidth="1"/>
    <col min="3333" max="3333" width="12.5" style="14" customWidth="1"/>
    <col min="3334" max="3334" width="15.875" style="14" customWidth="1"/>
    <col min="3335" max="3336" width="11.625" style="14" customWidth="1"/>
    <col min="3337" max="3337" width="12.625" style="14" customWidth="1"/>
    <col min="3338" max="3338" width="9.625" style="14" customWidth="1"/>
    <col min="3339" max="3339" width="12.5" style="14" customWidth="1"/>
    <col min="3340" max="3342" width="0" style="14" hidden="1" customWidth="1"/>
    <col min="3343" max="3343" width="13.625" style="14" customWidth="1"/>
    <col min="3344" max="3578" width="9" style="14"/>
    <col min="3579" max="3579" width="3.125" style="14" customWidth="1"/>
    <col min="3580" max="3580" width="17.875" style="14" customWidth="1"/>
    <col min="3581" max="3581" width="10.875" style="14" customWidth="1"/>
    <col min="3582" max="3582" width="19.125" style="14" customWidth="1"/>
    <col min="3583" max="3583" width="8.75" style="14" customWidth="1"/>
    <col min="3584" max="3584" width="12.5" style="14" customWidth="1"/>
    <col min="3585" max="3585" width="8.5" style="14" customWidth="1"/>
    <col min="3586" max="3586" width="12" style="14" customWidth="1"/>
    <col min="3587" max="3587" width="12.625" style="14" customWidth="1"/>
    <col min="3588" max="3588" width="9.625" style="14" customWidth="1"/>
    <col min="3589" max="3589" width="12.5" style="14" customWidth="1"/>
    <col min="3590" max="3590" width="15.875" style="14" customWidth="1"/>
    <col min="3591" max="3592" width="11.625" style="14" customWidth="1"/>
    <col min="3593" max="3593" width="12.625" style="14" customWidth="1"/>
    <col min="3594" max="3594" width="9.625" style="14" customWidth="1"/>
    <col min="3595" max="3595" width="12.5" style="14" customWidth="1"/>
    <col min="3596" max="3598" width="0" style="14" hidden="1" customWidth="1"/>
    <col min="3599" max="3599" width="13.625" style="14" customWidth="1"/>
    <col min="3600" max="3834" width="9" style="14"/>
    <col min="3835" max="3835" width="3.125" style="14" customWidth="1"/>
    <col min="3836" max="3836" width="17.875" style="14" customWidth="1"/>
    <col min="3837" max="3837" width="10.875" style="14" customWidth="1"/>
    <col min="3838" max="3838" width="19.125" style="14" customWidth="1"/>
    <col min="3839" max="3839" width="8.75" style="14" customWidth="1"/>
    <col min="3840" max="3840" width="12.5" style="14" customWidth="1"/>
    <col min="3841" max="3841" width="8.5" style="14" customWidth="1"/>
    <col min="3842" max="3842" width="12" style="14" customWidth="1"/>
    <col min="3843" max="3843" width="12.625" style="14" customWidth="1"/>
    <col min="3844" max="3844" width="9.625" style="14" customWidth="1"/>
    <col min="3845" max="3845" width="12.5" style="14" customWidth="1"/>
    <col min="3846" max="3846" width="15.875" style="14" customWidth="1"/>
    <col min="3847" max="3848" width="11.625" style="14" customWidth="1"/>
    <col min="3849" max="3849" width="12.625" style="14" customWidth="1"/>
    <col min="3850" max="3850" width="9.625" style="14" customWidth="1"/>
    <col min="3851" max="3851" width="12.5" style="14" customWidth="1"/>
    <col min="3852" max="3854" width="0" style="14" hidden="1" customWidth="1"/>
    <col min="3855" max="3855" width="13.625" style="14" customWidth="1"/>
    <col min="3856" max="4090" width="9" style="14"/>
    <col min="4091" max="4091" width="3.125" style="14" customWidth="1"/>
    <col min="4092" max="4092" width="17.875" style="14" customWidth="1"/>
    <col min="4093" max="4093" width="10.875" style="14" customWidth="1"/>
    <col min="4094" max="4094" width="19.125" style="14" customWidth="1"/>
    <col min="4095" max="4095" width="8.75" style="14" customWidth="1"/>
    <col min="4096" max="4096" width="12.5" style="14" customWidth="1"/>
    <col min="4097" max="4097" width="8.5" style="14" customWidth="1"/>
    <col min="4098" max="4098" width="12" style="14" customWidth="1"/>
    <col min="4099" max="4099" width="12.625" style="14" customWidth="1"/>
    <col min="4100" max="4100" width="9.625" style="14" customWidth="1"/>
    <col min="4101" max="4101" width="12.5" style="14" customWidth="1"/>
    <col min="4102" max="4102" width="15.875" style="14" customWidth="1"/>
    <col min="4103" max="4104" width="11.625" style="14" customWidth="1"/>
    <col min="4105" max="4105" width="12.625" style="14" customWidth="1"/>
    <col min="4106" max="4106" width="9.625" style="14" customWidth="1"/>
    <col min="4107" max="4107" width="12.5" style="14" customWidth="1"/>
    <col min="4108" max="4110" width="0" style="14" hidden="1" customWidth="1"/>
    <col min="4111" max="4111" width="13.625" style="14" customWidth="1"/>
    <col min="4112" max="4346" width="9" style="14"/>
    <col min="4347" max="4347" width="3.125" style="14" customWidth="1"/>
    <col min="4348" max="4348" width="17.875" style="14" customWidth="1"/>
    <col min="4349" max="4349" width="10.875" style="14" customWidth="1"/>
    <col min="4350" max="4350" width="19.125" style="14" customWidth="1"/>
    <col min="4351" max="4351" width="8.75" style="14" customWidth="1"/>
    <col min="4352" max="4352" width="12.5" style="14" customWidth="1"/>
    <col min="4353" max="4353" width="8.5" style="14" customWidth="1"/>
    <col min="4354" max="4354" width="12" style="14" customWidth="1"/>
    <col min="4355" max="4355" width="12.625" style="14" customWidth="1"/>
    <col min="4356" max="4356" width="9.625" style="14" customWidth="1"/>
    <col min="4357" max="4357" width="12.5" style="14" customWidth="1"/>
    <col min="4358" max="4358" width="15.875" style="14" customWidth="1"/>
    <col min="4359" max="4360" width="11.625" style="14" customWidth="1"/>
    <col min="4361" max="4361" width="12.625" style="14" customWidth="1"/>
    <col min="4362" max="4362" width="9.625" style="14" customWidth="1"/>
    <col min="4363" max="4363" width="12.5" style="14" customWidth="1"/>
    <col min="4364" max="4366" width="0" style="14" hidden="1" customWidth="1"/>
    <col min="4367" max="4367" width="13.625" style="14" customWidth="1"/>
    <col min="4368" max="4602" width="9" style="14"/>
    <col min="4603" max="4603" width="3.125" style="14" customWidth="1"/>
    <col min="4604" max="4604" width="17.875" style="14" customWidth="1"/>
    <col min="4605" max="4605" width="10.875" style="14" customWidth="1"/>
    <col min="4606" max="4606" width="19.125" style="14" customWidth="1"/>
    <col min="4607" max="4607" width="8.75" style="14" customWidth="1"/>
    <col min="4608" max="4608" width="12.5" style="14" customWidth="1"/>
    <col min="4609" max="4609" width="8.5" style="14" customWidth="1"/>
    <col min="4610" max="4610" width="12" style="14" customWidth="1"/>
    <col min="4611" max="4611" width="12.625" style="14" customWidth="1"/>
    <col min="4612" max="4612" width="9.625" style="14" customWidth="1"/>
    <col min="4613" max="4613" width="12.5" style="14" customWidth="1"/>
    <col min="4614" max="4614" width="15.875" style="14" customWidth="1"/>
    <col min="4615" max="4616" width="11.625" style="14" customWidth="1"/>
    <col min="4617" max="4617" width="12.625" style="14" customWidth="1"/>
    <col min="4618" max="4618" width="9.625" style="14" customWidth="1"/>
    <col min="4619" max="4619" width="12.5" style="14" customWidth="1"/>
    <col min="4620" max="4622" width="0" style="14" hidden="1" customWidth="1"/>
    <col min="4623" max="4623" width="13.625" style="14" customWidth="1"/>
    <col min="4624" max="4858" width="9" style="14"/>
    <col min="4859" max="4859" width="3.125" style="14" customWidth="1"/>
    <col min="4860" max="4860" width="17.875" style="14" customWidth="1"/>
    <col min="4861" max="4861" width="10.875" style="14" customWidth="1"/>
    <col min="4862" max="4862" width="19.125" style="14" customWidth="1"/>
    <col min="4863" max="4863" width="8.75" style="14" customWidth="1"/>
    <col min="4864" max="4864" width="12.5" style="14" customWidth="1"/>
    <col min="4865" max="4865" width="8.5" style="14" customWidth="1"/>
    <col min="4866" max="4866" width="12" style="14" customWidth="1"/>
    <col min="4867" max="4867" width="12.625" style="14" customWidth="1"/>
    <col min="4868" max="4868" width="9.625" style="14" customWidth="1"/>
    <col min="4869" max="4869" width="12.5" style="14" customWidth="1"/>
    <col min="4870" max="4870" width="15.875" style="14" customWidth="1"/>
    <col min="4871" max="4872" width="11.625" style="14" customWidth="1"/>
    <col min="4873" max="4873" width="12.625" style="14" customWidth="1"/>
    <col min="4874" max="4874" width="9.625" style="14" customWidth="1"/>
    <col min="4875" max="4875" width="12.5" style="14" customWidth="1"/>
    <col min="4876" max="4878" width="0" style="14" hidden="1" customWidth="1"/>
    <col min="4879" max="4879" width="13.625" style="14" customWidth="1"/>
    <col min="4880" max="5114" width="9" style="14"/>
    <col min="5115" max="5115" width="3.125" style="14" customWidth="1"/>
    <col min="5116" max="5116" width="17.875" style="14" customWidth="1"/>
    <col min="5117" max="5117" width="10.875" style="14" customWidth="1"/>
    <col min="5118" max="5118" width="19.125" style="14" customWidth="1"/>
    <col min="5119" max="5119" width="8.75" style="14" customWidth="1"/>
    <col min="5120" max="5120" width="12.5" style="14" customWidth="1"/>
    <col min="5121" max="5121" width="8.5" style="14" customWidth="1"/>
    <col min="5122" max="5122" width="12" style="14" customWidth="1"/>
    <col min="5123" max="5123" width="12.625" style="14" customWidth="1"/>
    <col min="5124" max="5124" width="9.625" style="14" customWidth="1"/>
    <col min="5125" max="5125" width="12.5" style="14" customWidth="1"/>
    <col min="5126" max="5126" width="15.875" style="14" customWidth="1"/>
    <col min="5127" max="5128" width="11.625" style="14" customWidth="1"/>
    <col min="5129" max="5129" width="12.625" style="14" customWidth="1"/>
    <col min="5130" max="5130" width="9.625" style="14" customWidth="1"/>
    <col min="5131" max="5131" width="12.5" style="14" customWidth="1"/>
    <col min="5132" max="5134" width="0" style="14" hidden="1" customWidth="1"/>
    <col min="5135" max="5135" width="13.625" style="14" customWidth="1"/>
    <col min="5136" max="5370" width="9" style="14"/>
    <col min="5371" max="5371" width="3.125" style="14" customWidth="1"/>
    <col min="5372" max="5372" width="17.875" style="14" customWidth="1"/>
    <col min="5373" max="5373" width="10.875" style="14" customWidth="1"/>
    <col min="5374" max="5374" width="19.125" style="14" customWidth="1"/>
    <col min="5375" max="5375" width="8.75" style="14" customWidth="1"/>
    <col min="5376" max="5376" width="12.5" style="14" customWidth="1"/>
    <col min="5377" max="5377" width="8.5" style="14" customWidth="1"/>
    <col min="5378" max="5378" width="12" style="14" customWidth="1"/>
    <col min="5379" max="5379" width="12.625" style="14" customWidth="1"/>
    <col min="5380" max="5380" width="9.625" style="14" customWidth="1"/>
    <col min="5381" max="5381" width="12.5" style="14" customWidth="1"/>
    <col min="5382" max="5382" width="15.875" style="14" customWidth="1"/>
    <col min="5383" max="5384" width="11.625" style="14" customWidth="1"/>
    <col min="5385" max="5385" width="12.625" style="14" customWidth="1"/>
    <col min="5386" max="5386" width="9.625" style="14" customWidth="1"/>
    <col min="5387" max="5387" width="12.5" style="14" customWidth="1"/>
    <col min="5388" max="5390" width="0" style="14" hidden="1" customWidth="1"/>
    <col min="5391" max="5391" width="13.625" style="14" customWidth="1"/>
    <col min="5392" max="5626" width="9" style="14"/>
    <col min="5627" max="5627" width="3.125" style="14" customWidth="1"/>
    <col min="5628" max="5628" width="17.875" style="14" customWidth="1"/>
    <col min="5629" max="5629" width="10.875" style="14" customWidth="1"/>
    <col min="5630" max="5630" width="19.125" style="14" customWidth="1"/>
    <col min="5631" max="5631" width="8.75" style="14" customWidth="1"/>
    <col min="5632" max="5632" width="12.5" style="14" customWidth="1"/>
    <col min="5633" max="5633" width="8.5" style="14" customWidth="1"/>
    <col min="5634" max="5634" width="12" style="14" customWidth="1"/>
    <col min="5635" max="5635" width="12.625" style="14" customWidth="1"/>
    <col min="5636" max="5636" width="9.625" style="14" customWidth="1"/>
    <col min="5637" max="5637" width="12.5" style="14" customWidth="1"/>
    <col min="5638" max="5638" width="15.875" style="14" customWidth="1"/>
    <col min="5639" max="5640" width="11.625" style="14" customWidth="1"/>
    <col min="5641" max="5641" width="12.625" style="14" customWidth="1"/>
    <col min="5642" max="5642" width="9.625" style="14" customWidth="1"/>
    <col min="5643" max="5643" width="12.5" style="14" customWidth="1"/>
    <col min="5644" max="5646" width="0" style="14" hidden="1" customWidth="1"/>
    <col min="5647" max="5647" width="13.625" style="14" customWidth="1"/>
    <col min="5648" max="5882" width="9" style="14"/>
    <col min="5883" max="5883" width="3.125" style="14" customWidth="1"/>
    <col min="5884" max="5884" width="17.875" style="14" customWidth="1"/>
    <col min="5885" max="5885" width="10.875" style="14" customWidth="1"/>
    <col min="5886" max="5886" width="19.125" style="14" customWidth="1"/>
    <col min="5887" max="5887" width="8.75" style="14" customWidth="1"/>
    <col min="5888" max="5888" width="12.5" style="14" customWidth="1"/>
    <col min="5889" max="5889" width="8.5" style="14" customWidth="1"/>
    <col min="5890" max="5890" width="12" style="14" customWidth="1"/>
    <col min="5891" max="5891" width="12.625" style="14" customWidth="1"/>
    <col min="5892" max="5892" width="9.625" style="14" customWidth="1"/>
    <col min="5893" max="5893" width="12.5" style="14" customWidth="1"/>
    <col min="5894" max="5894" width="15.875" style="14" customWidth="1"/>
    <col min="5895" max="5896" width="11.625" style="14" customWidth="1"/>
    <col min="5897" max="5897" width="12.625" style="14" customWidth="1"/>
    <col min="5898" max="5898" width="9.625" style="14" customWidth="1"/>
    <col min="5899" max="5899" width="12.5" style="14" customWidth="1"/>
    <col min="5900" max="5902" width="0" style="14" hidden="1" customWidth="1"/>
    <col min="5903" max="5903" width="13.625" style="14" customWidth="1"/>
    <col min="5904" max="6138" width="9" style="14"/>
    <col min="6139" max="6139" width="3.125" style="14" customWidth="1"/>
    <col min="6140" max="6140" width="17.875" style="14" customWidth="1"/>
    <col min="6141" max="6141" width="10.875" style="14" customWidth="1"/>
    <col min="6142" max="6142" width="19.125" style="14" customWidth="1"/>
    <col min="6143" max="6143" width="8.75" style="14" customWidth="1"/>
    <col min="6144" max="6144" width="12.5" style="14" customWidth="1"/>
    <col min="6145" max="6145" width="8.5" style="14" customWidth="1"/>
    <col min="6146" max="6146" width="12" style="14" customWidth="1"/>
    <col min="6147" max="6147" width="12.625" style="14" customWidth="1"/>
    <col min="6148" max="6148" width="9.625" style="14" customWidth="1"/>
    <col min="6149" max="6149" width="12.5" style="14" customWidth="1"/>
    <col min="6150" max="6150" width="15.875" style="14" customWidth="1"/>
    <col min="6151" max="6152" width="11.625" style="14" customWidth="1"/>
    <col min="6153" max="6153" width="12.625" style="14" customWidth="1"/>
    <col min="6154" max="6154" width="9.625" style="14" customWidth="1"/>
    <col min="6155" max="6155" width="12.5" style="14" customWidth="1"/>
    <col min="6156" max="6158" width="0" style="14" hidden="1" customWidth="1"/>
    <col min="6159" max="6159" width="13.625" style="14" customWidth="1"/>
    <col min="6160" max="6394" width="9" style="14"/>
    <col min="6395" max="6395" width="3.125" style="14" customWidth="1"/>
    <col min="6396" max="6396" width="17.875" style="14" customWidth="1"/>
    <col min="6397" max="6397" width="10.875" style="14" customWidth="1"/>
    <col min="6398" max="6398" width="19.125" style="14" customWidth="1"/>
    <col min="6399" max="6399" width="8.75" style="14" customWidth="1"/>
    <col min="6400" max="6400" width="12.5" style="14" customWidth="1"/>
    <col min="6401" max="6401" width="8.5" style="14" customWidth="1"/>
    <col min="6402" max="6402" width="12" style="14" customWidth="1"/>
    <col min="6403" max="6403" width="12.625" style="14" customWidth="1"/>
    <col min="6404" max="6404" width="9.625" style="14" customWidth="1"/>
    <col min="6405" max="6405" width="12.5" style="14" customWidth="1"/>
    <col min="6406" max="6406" width="15.875" style="14" customWidth="1"/>
    <col min="6407" max="6408" width="11.625" style="14" customWidth="1"/>
    <col min="6409" max="6409" width="12.625" style="14" customWidth="1"/>
    <col min="6410" max="6410" width="9.625" style="14" customWidth="1"/>
    <col min="6411" max="6411" width="12.5" style="14" customWidth="1"/>
    <col min="6412" max="6414" width="0" style="14" hidden="1" customWidth="1"/>
    <col min="6415" max="6415" width="13.625" style="14" customWidth="1"/>
    <col min="6416" max="6650" width="9" style="14"/>
    <col min="6651" max="6651" width="3.125" style="14" customWidth="1"/>
    <col min="6652" max="6652" width="17.875" style="14" customWidth="1"/>
    <col min="6653" max="6653" width="10.875" style="14" customWidth="1"/>
    <col min="6654" max="6654" width="19.125" style="14" customWidth="1"/>
    <col min="6655" max="6655" width="8.75" style="14" customWidth="1"/>
    <col min="6656" max="6656" width="12.5" style="14" customWidth="1"/>
    <col min="6657" max="6657" width="8.5" style="14" customWidth="1"/>
    <col min="6658" max="6658" width="12" style="14" customWidth="1"/>
    <col min="6659" max="6659" width="12.625" style="14" customWidth="1"/>
    <col min="6660" max="6660" width="9.625" style="14" customWidth="1"/>
    <col min="6661" max="6661" width="12.5" style="14" customWidth="1"/>
    <col min="6662" max="6662" width="15.875" style="14" customWidth="1"/>
    <col min="6663" max="6664" width="11.625" style="14" customWidth="1"/>
    <col min="6665" max="6665" width="12.625" style="14" customWidth="1"/>
    <col min="6666" max="6666" width="9.625" style="14" customWidth="1"/>
    <col min="6667" max="6667" width="12.5" style="14" customWidth="1"/>
    <col min="6668" max="6670" width="0" style="14" hidden="1" customWidth="1"/>
    <col min="6671" max="6671" width="13.625" style="14" customWidth="1"/>
    <col min="6672" max="6906" width="9" style="14"/>
    <col min="6907" max="6907" width="3.125" style="14" customWidth="1"/>
    <col min="6908" max="6908" width="17.875" style="14" customWidth="1"/>
    <col min="6909" max="6909" width="10.875" style="14" customWidth="1"/>
    <col min="6910" max="6910" width="19.125" style="14" customWidth="1"/>
    <col min="6911" max="6911" width="8.75" style="14" customWidth="1"/>
    <col min="6912" max="6912" width="12.5" style="14" customWidth="1"/>
    <col min="6913" max="6913" width="8.5" style="14" customWidth="1"/>
    <col min="6914" max="6914" width="12" style="14" customWidth="1"/>
    <col min="6915" max="6915" width="12.625" style="14" customWidth="1"/>
    <col min="6916" max="6916" width="9.625" style="14" customWidth="1"/>
    <col min="6917" max="6917" width="12.5" style="14" customWidth="1"/>
    <col min="6918" max="6918" width="15.875" style="14" customWidth="1"/>
    <col min="6919" max="6920" width="11.625" style="14" customWidth="1"/>
    <col min="6921" max="6921" width="12.625" style="14" customWidth="1"/>
    <col min="6922" max="6922" width="9.625" style="14" customWidth="1"/>
    <col min="6923" max="6923" width="12.5" style="14" customWidth="1"/>
    <col min="6924" max="6926" width="0" style="14" hidden="1" customWidth="1"/>
    <col min="6927" max="6927" width="13.625" style="14" customWidth="1"/>
    <col min="6928" max="7162" width="9" style="14"/>
    <col min="7163" max="7163" width="3.125" style="14" customWidth="1"/>
    <col min="7164" max="7164" width="17.875" style="14" customWidth="1"/>
    <col min="7165" max="7165" width="10.875" style="14" customWidth="1"/>
    <col min="7166" max="7166" width="19.125" style="14" customWidth="1"/>
    <col min="7167" max="7167" width="8.75" style="14" customWidth="1"/>
    <col min="7168" max="7168" width="12.5" style="14" customWidth="1"/>
    <col min="7169" max="7169" width="8.5" style="14" customWidth="1"/>
    <col min="7170" max="7170" width="12" style="14" customWidth="1"/>
    <col min="7171" max="7171" width="12.625" style="14" customWidth="1"/>
    <col min="7172" max="7172" width="9.625" style="14" customWidth="1"/>
    <col min="7173" max="7173" width="12.5" style="14" customWidth="1"/>
    <col min="7174" max="7174" width="15.875" style="14" customWidth="1"/>
    <col min="7175" max="7176" width="11.625" style="14" customWidth="1"/>
    <col min="7177" max="7177" width="12.625" style="14" customWidth="1"/>
    <col min="7178" max="7178" width="9.625" style="14" customWidth="1"/>
    <col min="7179" max="7179" width="12.5" style="14" customWidth="1"/>
    <col min="7180" max="7182" width="0" style="14" hidden="1" customWidth="1"/>
    <col min="7183" max="7183" width="13.625" style="14" customWidth="1"/>
    <col min="7184" max="7418" width="9" style="14"/>
    <col min="7419" max="7419" width="3.125" style="14" customWidth="1"/>
    <col min="7420" max="7420" width="17.875" style="14" customWidth="1"/>
    <col min="7421" max="7421" width="10.875" style="14" customWidth="1"/>
    <col min="7422" max="7422" width="19.125" style="14" customWidth="1"/>
    <col min="7423" max="7423" width="8.75" style="14" customWidth="1"/>
    <col min="7424" max="7424" width="12.5" style="14" customWidth="1"/>
    <col min="7425" max="7425" width="8.5" style="14" customWidth="1"/>
    <col min="7426" max="7426" width="12" style="14" customWidth="1"/>
    <col min="7427" max="7427" width="12.625" style="14" customWidth="1"/>
    <col min="7428" max="7428" width="9.625" style="14" customWidth="1"/>
    <col min="7429" max="7429" width="12.5" style="14" customWidth="1"/>
    <col min="7430" max="7430" width="15.875" style="14" customWidth="1"/>
    <col min="7431" max="7432" width="11.625" style="14" customWidth="1"/>
    <col min="7433" max="7433" width="12.625" style="14" customWidth="1"/>
    <col min="7434" max="7434" width="9.625" style="14" customWidth="1"/>
    <col min="7435" max="7435" width="12.5" style="14" customWidth="1"/>
    <col min="7436" max="7438" width="0" style="14" hidden="1" customWidth="1"/>
    <col min="7439" max="7439" width="13.625" style="14" customWidth="1"/>
    <col min="7440" max="7674" width="9" style="14"/>
    <col min="7675" max="7675" width="3.125" style="14" customWidth="1"/>
    <col min="7676" max="7676" width="17.875" style="14" customWidth="1"/>
    <col min="7677" max="7677" width="10.875" style="14" customWidth="1"/>
    <col min="7678" max="7678" width="19.125" style="14" customWidth="1"/>
    <col min="7679" max="7679" width="8.75" style="14" customWidth="1"/>
    <col min="7680" max="7680" width="12.5" style="14" customWidth="1"/>
    <col min="7681" max="7681" width="8.5" style="14" customWidth="1"/>
    <col min="7682" max="7682" width="12" style="14" customWidth="1"/>
    <col min="7683" max="7683" width="12.625" style="14" customWidth="1"/>
    <col min="7684" max="7684" width="9.625" style="14" customWidth="1"/>
    <col min="7685" max="7685" width="12.5" style="14" customWidth="1"/>
    <col min="7686" max="7686" width="15.875" style="14" customWidth="1"/>
    <col min="7687" max="7688" width="11.625" style="14" customWidth="1"/>
    <col min="7689" max="7689" width="12.625" style="14" customWidth="1"/>
    <col min="7690" max="7690" width="9.625" style="14" customWidth="1"/>
    <col min="7691" max="7691" width="12.5" style="14" customWidth="1"/>
    <col min="7692" max="7694" width="0" style="14" hidden="1" customWidth="1"/>
    <col min="7695" max="7695" width="13.625" style="14" customWidth="1"/>
    <col min="7696" max="7930" width="9" style="14"/>
    <col min="7931" max="7931" width="3.125" style="14" customWidth="1"/>
    <col min="7932" max="7932" width="17.875" style="14" customWidth="1"/>
    <col min="7933" max="7933" width="10.875" style="14" customWidth="1"/>
    <col min="7934" max="7934" width="19.125" style="14" customWidth="1"/>
    <col min="7935" max="7935" width="8.75" style="14" customWidth="1"/>
    <col min="7936" max="7936" width="12.5" style="14" customWidth="1"/>
    <col min="7937" max="7937" width="8.5" style="14" customWidth="1"/>
    <col min="7938" max="7938" width="12" style="14" customWidth="1"/>
    <col min="7939" max="7939" width="12.625" style="14" customWidth="1"/>
    <col min="7940" max="7940" width="9.625" style="14" customWidth="1"/>
    <col min="7941" max="7941" width="12.5" style="14" customWidth="1"/>
    <col min="7942" max="7942" width="15.875" style="14" customWidth="1"/>
    <col min="7943" max="7944" width="11.625" style="14" customWidth="1"/>
    <col min="7945" max="7945" width="12.625" style="14" customWidth="1"/>
    <col min="7946" max="7946" width="9.625" style="14" customWidth="1"/>
    <col min="7947" max="7947" width="12.5" style="14" customWidth="1"/>
    <col min="7948" max="7950" width="0" style="14" hidden="1" customWidth="1"/>
    <col min="7951" max="7951" width="13.625" style="14" customWidth="1"/>
    <col min="7952" max="8186" width="9" style="14"/>
    <col min="8187" max="8187" width="3.125" style="14" customWidth="1"/>
    <col min="8188" max="8188" width="17.875" style="14" customWidth="1"/>
    <col min="8189" max="8189" width="10.875" style="14" customWidth="1"/>
    <col min="8190" max="8190" width="19.125" style="14" customWidth="1"/>
    <col min="8191" max="8191" width="8.75" style="14" customWidth="1"/>
    <col min="8192" max="8192" width="12.5" style="14" customWidth="1"/>
    <col min="8193" max="8193" width="8.5" style="14" customWidth="1"/>
    <col min="8194" max="8194" width="12" style="14" customWidth="1"/>
    <col min="8195" max="8195" width="12.625" style="14" customWidth="1"/>
    <col min="8196" max="8196" width="9.625" style="14" customWidth="1"/>
    <col min="8197" max="8197" width="12.5" style="14" customWidth="1"/>
    <col min="8198" max="8198" width="15.875" style="14" customWidth="1"/>
    <col min="8199" max="8200" width="11.625" style="14" customWidth="1"/>
    <col min="8201" max="8201" width="12.625" style="14" customWidth="1"/>
    <col min="8202" max="8202" width="9.625" style="14" customWidth="1"/>
    <col min="8203" max="8203" width="12.5" style="14" customWidth="1"/>
    <col min="8204" max="8206" width="0" style="14" hidden="1" customWidth="1"/>
    <col min="8207" max="8207" width="13.625" style="14" customWidth="1"/>
    <col min="8208" max="8442" width="9" style="14"/>
    <col min="8443" max="8443" width="3.125" style="14" customWidth="1"/>
    <col min="8444" max="8444" width="17.875" style="14" customWidth="1"/>
    <col min="8445" max="8445" width="10.875" style="14" customWidth="1"/>
    <col min="8446" max="8446" width="19.125" style="14" customWidth="1"/>
    <col min="8447" max="8447" width="8.75" style="14" customWidth="1"/>
    <col min="8448" max="8448" width="12.5" style="14" customWidth="1"/>
    <col min="8449" max="8449" width="8.5" style="14" customWidth="1"/>
    <col min="8450" max="8450" width="12" style="14" customWidth="1"/>
    <col min="8451" max="8451" width="12.625" style="14" customWidth="1"/>
    <col min="8452" max="8452" width="9.625" style="14" customWidth="1"/>
    <col min="8453" max="8453" width="12.5" style="14" customWidth="1"/>
    <col min="8454" max="8454" width="15.875" style="14" customWidth="1"/>
    <col min="8455" max="8456" width="11.625" style="14" customWidth="1"/>
    <col min="8457" max="8457" width="12.625" style="14" customWidth="1"/>
    <col min="8458" max="8458" width="9.625" style="14" customWidth="1"/>
    <col min="8459" max="8459" width="12.5" style="14" customWidth="1"/>
    <col min="8460" max="8462" width="0" style="14" hidden="1" customWidth="1"/>
    <col min="8463" max="8463" width="13.625" style="14" customWidth="1"/>
    <col min="8464" max="8698" width="9" style="14"/>
    <col min="8699" max="8699" width="3.125" style="14" customWidth="1"/>
    <col min="8700" max="8700" width="17.875" style="14" customWidth="1"/>
    <col min="8701" max="8701" width="10.875" style="14" customWidth="1"/>
    <col min="8702" max="8702" width="19.125" style="14" customWidth="1"/>
    <col min="8703" max="8703" width="8.75" style="14" customWidth="1"/>
    <col min="8704" max="8704" width="12.5" style="14" customWidth="1"/>
    <col min="8705" max="8705" width="8.5" style="14" customWidth="1"/>
    <col min="8706" max="8706" width="12" style="14" customWidth="1"/>
    <col min="8707" max="8707" width="12.625" style="14" customWidth="1"/>
    <col min="8708" max="8708" width="9.625" style="14" customWidth="1"/>
    <col min="8709" max="8709" width="12.5" style="14" customWidth="1"/>
    <col min="8710" max="8710" width="15.875" style="14" customWidth="1"/>
    <col min="8711" max="8712" width="11.625" style="14" customWidth="1"/>
    <col min="8713" max="8713" width="12.625" style="14" customWidth="1"/>
    <col min="8714" max="8714" width="9.625" style="14" customWidth="1"/>
    <col min="8715" max="8715" width="12.5" style="14" customWidth="1"/>
    <col min="8716" max="8718" width="0" style="14" hidden="1" customWidth="1"/>
    <col min="8719" max="8719" width="13.625" style="14" customWidth="1"/>
    <col min="8720" max="8954" width="9" style="14"/>
    <col min="8955" max="8955" width="3.125" style="14" customWidth="1"/>
    <col min="8956" max="8956" width="17.875" style="14" customWidth="1"/>
    <col min="8957" max="8957" width="10.875" style="14" customWidth="1"/>
    <col min="8958" max="8958" width="19.125" style="14" customWidth="1"/>
    <col min="8959" max="8959" width="8.75" style="14" customWidth="1"/>
    <col min="8960" max="8960" width="12.5" style="14" customWidth="1"/>
    <col min="8961" max="8961" width="8.5" style="14" customWidth="1"/>
    <col min="8962" max="8962" width="12" style="14" customWidth="1"/>
    <col min="8963" max="8963" width="12.625" style="14" customWidth="1"/>
    <col min="8964" max="8964" width="9.625" style="14" customWidth="1"/>
    <col min="8965" max="8965" width="12.5" style="14" customWidth="1"/>
    <col min="8966" max="8966" width="15.875" style="14" customWidth="1"/>
    <col min="8967" max="8968" width="11.625" style="14" customWidth="1"/>
    <col min="8969" max="8969" width="12.625" style="14" customWidth="1"/>
    <col min="8970" max="8970" width="9.625" style="14" customWidth="1"/>
    <col min="8971" max="8971" width="12.5" style="14" customWidth="1"/>
    <col min="8972" max="8974" width="0" style="14" hidden="1" customWidth="1"/>
    <col min="8975" max="8975" width="13.625" style="14" customWidth="1"/>
    <col min="8976" max="9210" width="9" style="14"/>
    <col min="9211" max="9211" width="3.125" style="14" customWidth="1"/>
    <col min="9212" max="9212" width="17.875" style="14" customWidth="1"/>
    <col min="9213" max="9213" width="10.875" style="14" customWidth="1"/>
    <col min="9214" max="9214" width="19.125" style="14" customWidth="1"/>
    <col min="9215" max="9215" width="8.75" style="14" customWidth="1"/>
    <col min="9216" max="9216" width="12.5" style="14" customWidth="1"/>
    <col min="9217" max="9217" width="8.5" style="14" customWidth="1"/>
    <col min="9218" max="9218" width="12" style="14" customWidth="1"/>
    <col min="9219" max="9219" width="12.625" style="14" customWidth="1"/>
    <col min="9220" max="9220" width="9.625" style="14" customWidth="1"/>
    <col min="9221" max="9221" width="12.5" style="14" customWidth="1"/>
    <col min="9222" max="9222" width="15.875" style="14" customWidth="1"/>
    <col min="9223" max="9224" width="11.625" style="14" customWidth="1"/>
    <col min="9225" max="9225" width="12.625" style="14" customWidth="1"/>
    <col min="9226" max="9226" width="9.625" style="14" customWidth="1"/>
    <col min="9227" max="9227" width="12.5" style="14" customWidth="1"/>
    <col min="9228" max="9230" width="0" style="14" hidden="1" customWidth="1"/>
    <col min="9231" max="9231" width="13.625" style="14" customWidth="1"/>
    <col min="9232" max="9466" width="9" style="14"/>
    <col min="9467" max="9467" width="3.125" style="14" customWidth="1"/>
    <col min="9468" max="9468" width="17.875" style="14" customWidth="1"/>
    <col min="9469" max="9469" width="10.875" style="14" customWidth="1"/>
    <col min="9470" max="9470" width="19.125" style="14" customWidth="1"/>
    <col min="9471" max="9471" width="8.75" style="14" customWidth="1"/>
    <col min="9472" max="9472" width="12.5" style="14" customWidth="1"/>
    <col min="9473" max="9473" width="8.5" style="14" customWidth="1"/>
    <col min="9474" max="9474" width="12" style="14" customWidth="1"/>
    <col min="9475" max="9475" width="12.625" style="14" customWidth="1"/>
    <col min="9476" max="9476" width="9.625" style="14" customWidth="1"/>
    <col min="9477" max="9477" width="12.5" style="14" customWidth="1"/>
    <col min="9478" max="9478" width="15.875" style="14" customWidth="1"/>
    <col min="9479" max="9480" width="11.625" style="14" customWidth="1"/>
    <col min="9481" max="9481" width="12.625" style="14" customWidth="1"/>
    <col min="9482" max="9482" width="9.625" style="14" customWidth="1"/>
    <col min="9483" max="9483" width="12.5" style="14" customWidth="1"/>
    <col min="9484" max="9486" width="0" style="14" hidden="1" customWidth="1"/>
    <col min="9487" max="9487" width="13.625" style="14" customWidth="1"/>
    <col min="9488" max="9722" width="9" style="14"/>
    <col min="9723" max="9723" width="3.125" style="14" customWidth="1"/>
    <col min="9724" max="9724" width="17.875" style="14" customWidth="1"/>
    <col min="9725" max="9725" width="10.875" style="14" customWidth="1"/>
    <col min="9726" max="9726" width="19.125" style="14" customWidth="1"/>
    <col min="9727" max="9727" width="8.75" style="14" customWidth="1"/>
    <col min="9728" max="9728" width="12.5" style="14" customWidth="1"/>
    <col min="9729" max="9729" width="8.5" style="14" customWidth="1"/>
    <col min="9730" max="9730" width="12" style="14" customWidth="1"/>
    <col min="9731" max="9731" width="12.625" style="14" customWidth="1"/>
    <col min="9732" max="9732" width="9.625" style="14" customWidth="1"/>
    <col min="9733" max="9733" width="12.5" style="14" customWidth="1"/>
    <col min="9734" max="9734" width="15.875" style="14" customWidth="1"/>
    <col min="9735" max="9736" width="11.625" style="14" customWidth="1"/>
    <col min="9737" max="9737" width="12.625" style="14" customWidth="1"/>
    <col min="9738" max="9738" width="9.625" style="14" customWidth="1"/>
    <col min="9739" max="9739" width="12.5" style="14" customWidth="1"/>
    <col min="9740" max="9742" width="0" style="14" hidden="1" customWidth="1"/>
    <col min="9743" max="9743" width="13.625" style="14" customWidth="1"/>
    <col min="9744" max="9978" width="9" style="14"/>
    <col min="9979" max="9979" width="3.125" style="14" customWidth="1"/>
    <col min="9980" max="9980" width="17.875" style="14" customWidth="1"/>
    <col min="9981" max="9981" width="10.875" style="14" customWidth="1"/>
    <col min="9982" max="9982" width="19.125" style="14" customWidth="1"/>
    <col min="9983" max="9983" width="8.75" style="14" customWidth="1"/>
    <col min="9984" max="9984" width="12.5" style="14" customWidth="1"/>
    <col min="9985" max="9985" width="8.5" style="14" customWidth="1"/>
    <col min="9986" max="9986" width="12" style="14" customWidth="1"/>
    <col min="9987" max="9987" width="12.625" style="14" customWidth="1"/>
    <col min="9988" max="9988" width="9.625" style="14" customWidth="1"/>
    <col min="9989" max="9989" width="12.5" style="14" customWidth="1"/>
    <col min="9990" max="9990" width="15.875" style="14" customWidth="1"/>
    <col min="9991" max="9992" width="11.625" style="14" customWidth="1"/>
    <col min="9993" max="9993" width="12.625" style="14" customWidth="1"/>
    <col min="9994" max="9994" width="9.625" style="14" customWidth="1"/>
    <col min="9995" max="9995" width="12.5" style="14" customWidth="1"/>
    <col min="9996" max="9998" width="0" style="14" hidden="1" customWidth="1"/>
    <col min="9999" max="9999" width="13.625" style="14" customWidth="1"/>
    <col min="10000" max="10234" width="9" style="14"/>
    <col min="10235" max="10235" width="3.125" style="14" customWidth="1"/>
    <col min="10236" max="10236" width="17.875" style="14" customWidth="1"/>
    <col min="10237" max="10237" width="10.875" style="14" customWidth="1"/>
    <col min="10238" max="10238" width="19.125" style="14" customWidth="1"/>
    <col min="10239" max="10239" width="8.75" style="14" customWidth="1"/>
    <col min="10240" max="10240" width="12.5" style="14" customWidth="1"/>
    <col min="10241" max="10241" width="8.5" style="14" customWidth="1"/>
    <col min="10242" max="10242" width="12" style="14" customWidth="1"/>
    <col min="10243" max="10243" width="12.625" style="14" customWidth="1"/>
    <col min="10244" max="10244" width="9.625" style="14" customWidth="1"/>
    <col min="10245" max="10245" width="12.5" style="14" customWidth="1"/>
    <col min="10246" max="10246" width="15.875" style="14" customWidth="1"/>
    <col min="10247" max="10248" width="11.625" style="14" customWidth="1"/>
    <col min="10249" max="10249" width="12.625" style="14" customWidth="1"/>
    <col min="10250" max="10250" width="9.625" style="14" customWidth="1"/>
    <col min="10251" max="10251" width="12.5" style="14" customWidth="1"/>
    <col min="10252" max="10254" width="0" style="14" hidden="1" customWidth="1"/>
    <col min="10255" max="10255" width="13.625" style="14" customWidth="1"/>
    <col min="10256" max="10490" width="9" style="14"/>
    <col min="10491" max="10491" width="3.125" style="14" customWidth="1"/>
    <col min="10492" max="10492" width="17.875" style="14" customWidth="1"/>
    <col min="10493" max="10493" width="10.875" style="14" customWidth="1"/>
    <col min="10494" max="10494" width="19.125" style="14" customWidth="1"/>
    <col min="10495" max="10495" width="8.75" style="14" customWidth="1"/>
    <col min="10496" max="10496" width="12.5" style="14" customWidth="1"/>
    <col min="10497" max="10497" width="8.5" style="14" customWidth="1"/>
    <col min="10498" max="10498" width="12" style="14" customWidth="1"/>
    <col min="10499" max="10499" width="12.625" style="14" customWidth="1"/>
    <col min="10500" max="10500" width="9.625" style="14" customWidth="1"/>
    <col min="10501" max="10501" width="12.5" style="14" customWidth="1"/>
    <col min="10502" max="10502" width="15.875" style="14" customWidth="1"/>
    <col min="10503" max="10504" width="11.625" style="14" customWidth="1"/>
    <col min="10505" max="10505" width="12.625" style="14" customWidth="1"/>
    <col min="10506" max="10506" width="9.625" style="14" customWidth="1"/>
    <col min="10507" max="10507" width="12.5" style="14" customWidth="1"/>
    <col min="10508" max="10510" width="0" style="14" hidden="1" customWidth="1"/>
    <col min="10511" max="10511" width="13.625" style="14" customWidth="1"/>
    <col min="10512" max="10746" width="9" style="14"/>
    <col min="10747" max="10747" width="3.125" style="14" customWidth="1"/>
    <col min="10748" max="10748" width="17.875" style="14" customWidth="1"/>
    <col min="10749" max="10749" width="10.875" style="14" customWidth="1"/>
    <col min="10750" max="10750" width="19.125" style="14" customWidth="1"/>
    <col min="10751" max="10751" width="8.75" style="14" customWidth="1"/>
    <col min="10752" max="10752" width="12.5" style="14" customWidth="1"/>
    <col min="10753" max="10753" width="8.5" style="14" customWidth="1"/>
    <col min="10754" max="10754" width="12" style="14" customWidth="1"/>
    <col min="10755" max="10755" width="12.625" style="14" customWidth="1"/>
    <col min="10756" max="10756" width="9.625" style="14" customWidth="1"/>
    <col min="10757" max="10757" width="12.5" style="14" customWidth="1"/>
    <col min="10758" max="10758" width="15.875" style="14" customWidth="1"/>
    <col min="10759" max="10760" width="11.625" style="14" customWidth="1"/>
    <col min="10761" max="10761" width="12.625" style="14" customWidth="1"/>
    <col min="10762" max="10762" width="9.625" style="14" customWidth="1"/>
    <col min="10763" max="10763" width="12.5" style="14" customWidth="1"/>
    <col min="10764" max="10766" width="0" style="14" hidden="1" customWidth="1"/>
    <col min="10767" max="10767" width="13.625" style="14" customWidth="1"/>
    <col min="10768" max="11002" width="9" style="14"/>
    <col min="11003" max="11003" width="3.125" style="14" customWidth="1"/>
    <col min="11004" max="11004" width="17.875" style="14" customWidth="1"/>
    <col min="11005" max="11005" width="10.875" style="14" customWidth="1"/>
    <col min="11006" max="11006" width="19.125" style="14" customWidth="1"/>
    <col min="11007" max="11007" width="8.75" style="14" customWidth="1"/>
    <col min="11008" max="11008" width="12.5" style="14" customWidth="1"/>
    <col min="11009" max="11009" width="8.5" style="14" customWidth="1"/>
    <col min="11010" max="11010" width="12" style="14" customWidth="1"/>
    <col min="11011" max="11011" width="12.625" style="14" customWidth="1"/>
    <col min="11012" max="11012" width="9.625" style="14" customWidth="1"/>
    <col min="11013" max="11013" width="12.5" style="14" customWidth="1"/>
    <col min="11014" max="11014" width="15.875" style="14" customWidth="1"/>
    <col min="11015" max="11016" width="11.625" style="14" customWidth="1"/>
    <col min="11017" max="11017" width="12.625" style="14" customWidth="1"/>
    <col min="11018" max="11018" width="9.625" style="14" customWidth="1"/>
    <col min="11019" max="11019" width="12.5" style="14" customWidth="1"/>
    <col min="11020" max="11022" width="0" style="14" hidden="1" customWidth="1"/>
    <col min="11023" max="11023" width="13.625" style="14" customWidth="1"/>
    <col min="11024" max="11258" width="9" style="14"/>
    <col min="11259" max="11259" width="3.125" style="14" customWidth="1"/>
    <col min="11260" max="11260" width="17.875" style="14" customWidth="1"/>
    <col min="11261" max="11261" width="10.875" style="14" customWidth="1"/>
    <col min="11262" max="11262" width="19.125" style="14" customWidth="1"/>
    <col min="11263" max="11263" width="8.75" style="14" customWidth="1"/>
    <col min="11264" max="11264" width="12.5" style="14" customWidth="1"/>
    <col min="11265" max="11265" width="8.5" style="14" customWidth="1"/>
    <col min="11266" max="11266" width="12" style="14" customWidth="1"/>
    <col min="11267" max="11267" width="12.625" style="14" customWidth="1"/>
    <col min="11268" max="11268" width="9.625" style="14" customWidth="1"/>
    <col min="11269" max="11269" width="12.5" style="14" customWidth="1"/>
    <col min="11270" max="11270" width="15.875" style="14" customWidth="1"/>
    <col min="11271" max="11272" width="11.625" style="14" customWidth="1"/>
    <col min="11273" max="11273" width="12.625" style="14" customWidth="1"/>
    <col min="11274" max="11274" width="9.625" style="14" customWidth="1"/>
    <col min="11275" max="11275" width="12.5" style="14" customWidth="1"/>
    <col min="11276" max="11278" width="0" style="14" hidden="1" customWidth="1"/>
    <col min="11279" max="11279" width="13.625" style="14" customWidth="1"/>
    <col min="11280" max="11514" width="9" style="14"/>
    <col min="11515" max="11515" width="3.125" style="14" customWidth="1"/>
    <col min="11516" max="11516" width="17.875" style="14" customWidth="1"/>
    <col min="11517" max="11517" width="10.875" style="14" customWidth="1"/>
    <col min="11518" max="11518" width="19.125" style="14" customWidth="1"/>
    <col min="11519" max="11519" width="8.75" style="14" customWidth="1"/>
    <col min="11520" max="11520" width="12.5" style="14" customWidth="1"/>
    <col min="11521" max="11521" width="8.5" style="14" customWidth="1"/>
    <col min="11522" max="11522" width="12" style="14" customWidth="1"/>
    <col min="11523" max="11523" width="12.625" style="14" customWidth="1"/>
    <col min="11524" max="11524" width="9.625" style="14" customWidth="1"/>
    <col min="11525" max="11525" width="12.5" style="14" customWidth="1"/>
    <col min="11526" max="11526" width="15.875" style="14" customWidth="1"/>
    <col min="11527" max="11528" width="11.625" style="14" customWidth="1"/>
    <col min="11529" max="11529" width="12.625" style="14" customWidth="1"/>
    <col min="11530" max="11530" width="9.625" style="14" customWidth="1"/>
    <col min="11531" max="11531" width="12.5" style="14" customWidth="1"/>
    <col min="11532" max="11534" width="0" style="14" hidden="1" customWidth="1"/>
    <col min="11535" max="11535" width="13.625" style="14" customWidth="1"/>
    <col min="11536" max="11770" width="9" style="14"/>
    <col min="11771" max="11771" width="3.125" style="14" customWidth="1"/>
    <col min="11772" max="11772" width="17.875" style="14" customWidth="1"/>
    <col min="11773" max="11773" width="10.875" style="14" customWidth="1"/>
    <col min="11774" max="11774" width="19.125" style="14" customWidth="1"/>
    <col min="11775" max="11775" width="8.75" style="14" customWidth="1"/>
    <col min="11776" max="11776" width="12.5" style="14" customWidth="1"/>
    <col min="11777" max="11777" width="8.5" style="14" customWidth="1"/>
    <col min="11778" max="11778" width="12" style="14" customWidth="1"/>
    <col min="11779" max="11779" width="12.625" style="14" customWidth="1"/>
    <col min="11780" max="11780" width="9.625" style="14" customWidth="1"/>
    <col min="11781" max="11781" width="12.5" style="14" customWidth="1"/>
    <col min="11782" max="11782" width="15.875" style="14" customWidth="1"/>
    <col min="11783" max="11784" width="11.625" style="14" customWidth="1"/>
    <col min="11785" max="11785" width="12.625" style="14" customWidth="1"/>
    <col min="11786" max="11786" width="9.625" style="14" customWidth="1"/>
    <col min="11787" max="11787" width="12.5" style="14" customWidth="1"/>
    <col min="11788" max="11790" width="0" style="14" hidden="1" customWidth="1"/>
    <col min="11791" max="11791" width="13.625" style="14" customWidth="1"/>
    <col min="11792" max="12026" width="9" style="14"/>
    <col min="12027" max="12027" width="3.125" style="14" customWidth="1"/>
    <col min="12028" max="12028" width="17.875" style="14" customWidth="1"/>
    <col min="12029" max="12029" width="10.875" style="14" customWidth="1"/>
    <col min="12030" max="12030" width="19.125" style="14" customWidth="1"/>
    <col min="12031" max="12031" width="8.75" style="14" customWidth="1"/>
    <col min="12032" max="12032" width="12.5" style="14" customWidth="1"/>
    <col min="12033" max="12033" width="8.5" style="14" customWidth="1"/>
    <col min="12034" max="12034" width="12" style="14" customWidth="1"/>
    <col min="12035" max="12035" width="12.625" style="14" customWidth="1"/>
    <col min="12036" max="12036" width="9.625" style="14" customWidth="1"/>
    <col min="12037" max="12037" width="12.5" style="14" customWidth="1"/>
    <col min="12038" max="12038" width="15.875" style="14" customWidth="1"/>
    <col min="12039" max="12040" width="11.625" style="14" customWidth="1"/>
    <col min="12041" max="12041" width="12.625" style="14" customWidth="1"/>
    <col min="12042" max="12042" width="9.625" style="14" customWidth="1"/>
    <col min="12043" max="12043" width="12.5" style="14" customWidth="1"/>
    <col min="12044" max="12046" width="0" style="14" hidden="1" customWidth="1"/>
    <col min="12047" max="12047" width="13.625" style="14" customWidth="1"/>
    <col min="12048" max="12282" width="9" style="14"/>
    <col min="12283" max="12283" width="3.125" style="14" customWidth="1"/>
    <col min="12284" max="12284" width="17.875" style="14" customWidth="1"/>
    <col min="12285" max="12285" width="10.875" style="14" customWidth="1"/>
    <col min="12286" max="12286" width="19.125" style="14" customWidth="1"/>
    <col min="12287" max="12287" width="8.75" style="14" customWidth="1"/>
    <col min="12288" max="12288" width="12.5" style="14" customWidth="1"/>
    <col min="12289" max="12289" width="8.5" style="14" customWidth="1"/>
    <col min="12290" max="12290" width="12" style="14" customWidth="1"/>
    <col min="12291" max="12291" width="12.625" style="14" customWidth="1"/>
    <col min="12292" max="12292" width="9.625" style="14" customWidth="1"/>
    <col min="12293" max="12293" width="12.5" style="14" customWidth="1"/>
    <col min="12294" max="12294" width="15.875" style="14" customWidth="1"/>
    <col min="12295" max="12296" width="11.625" style="14" customWidth="1"/>
    <col min="12297" max="12297" width="12.625" style="14" customWidth="1"/>
    <col min="12298" max="12298" width="9.625" style="14" customWidth="1"/>
    <col min="12299" max="12299" width="12.5" style="14" customWidth="1"/>
    <col min="12300" max="12302" width="0" style="14" hidden="1" customWidth="1"/>
    <col min="12303" max="12303" width="13.625" style="14" customWidth="1"/>
    <col min="12304" max="12538" width="9" style="14"/>
    <col min="12539" max="12539" width="3.125" style="14" customWidth="1"/>
    <col min="12540" max="12540" width="17.875" style="14" customWidth="1"/>
    <col min="12541" max="12541" width="10.875" style="14" customWidth="1"/>
    <col min="12542" max="12542" width="19.125" style="14" customWidth="1"/>
    <col min="12543" max="12543" width="8.75" style="14" customWidth="1"/>
    <col min="12544" max="12544" width="12.5" style="14" customWidth="1"/>
    <col min="12545" max="12545" width="8.5" style="14" customWidth="1"/>
    <col min="12546" max="12546" width="12" style="14" customWidth="1"/>
    <col min="12547" max="12547" width="12.625" style="14" customWidth="1"/>
    <col min="12548" max="12548" width="9.625" style="14" customWidth="1"/>
    <col min="12549" max="12549" width="12.5" style="14" customWidth="1"/>
    <col min="12550" max="12550" width="15.875" style="14" customWidth="1"/>
    <col min="12551" max="12552" width="11.625" style="14" customWidth="1"/>
    <col min="12553" max="12553" width="12.625" style="14" customWidth="1"/>
    <col min="12554" max="12554" width="9.625" style="14" customWidth="1"/>
    <col min="12555" max="12555" width="12.5" style="14" customWidth="1"/>
    <col min="12556" max="12558" width="0" style="14" hidden="1" customWidth="1"/>
    <col min="12559" max="12559" width="13.625" style="14" customWidth="1"/>
    <col min="12560" max="12794" width="9" style="14"/>
    <col min="12795" max="12795" width="3.125" style="14" customWidth="1"/>
    <col min="12796" max="12796" width="17.875" style="14" customWidth="1"/>
    <col min="12797" max="12797" width="10.875" style="14" customWidth="1"/>
    <col min="12798" max="12798" width="19.125" style="14" customWidth="1"/>
    <col min="12799" max="12799" width="8.75" style="14" customWidth="1"/>
    <col min="12800" max="12800" width="12.5" style="14" customWidth="1"/>
    <col min="12801" max="12801" width="8.5" style="14" customWidth="1"/>
    <col min="12802" max="12802" width="12" style="14" customWidth="1"/>
    <col min="12803" max="12803" width="12.625" style="14" customWidth="1"/>
    <col min="12804" max="12804" width="9.625" style="14" customWidth="1"/>
    <col min="12805" max="12805" width="12.5" style="14" customWidth="1"/>
    <col min="12806" max="12806" width="15.875" style="14" customWidth="1"/>
    <col min="12807" max="12808" width="11.625" style="14" customWidth="1"/>
    <col min="12809" max="12809" width="12.625" style="14" customWidth="1"/>
    <col min="12810" max="12810" width="9.625" style="14" customWidth="1"/>
    <col min="12811" max="12811" width="12.5" style="14" customWidth="1"/>
    <col min="12812" max="12814" width="0" style="14" hidden="1" customWidth="1"/>
    <col min="12815" max="12815" width="13.625" style="14" customWidth="1"/>
    <col min="12816" max="13050" width="9" style="14"/>
    <col min="13051" max="13051" width="3.125" style="14" customWidth="1"/>
    <col min="13052" max="13052" width="17.875" style="14" customWidth="1"/>
    <col min="13053" max="13053" width="10.875" style="14" customWidth="1"/>
    <col min="13054" max="13054" width="19.125" style="14" customWidth="1"/>
    <col min="13055" max="13055" width="8.75" style="14" customWidth="1"/>
    <col min="13056" max="13056" width="12.5" style="14" customWidth="1"/>
    <col min="13057" max="13057" width="8.5" style="14" customWidth="1"/>
    <col min="13058" max="13058" width="12" style="14" customWidth="1"/>
    <col min="13059" max="13059" width="12.625" style="14" customWidth="1"/>
    <col min="13060" max="13060" width="9.625" style="14" customWidth="1"/>
    <col min="13061" max="13061" width="12.5" style="14" customWidth="1"/>
    <col min="13062" max="13062" width="15.875" style="14" customWidth="1"/>
    <col min="13063" max="13064" width="11.625" style="14" customWidth="1"/>
    <col min="13065" max="13065" width="12.625" style="14" customWidth="1"/>
    <col min="13066" max="13066" width="9.625" style="14" customWidth="1"/>
    <col min="13067" max="13067" width="12.5" style="14" customWidth="1"/>
    <col min="13068" max="13070" width="0" style="14" hidden="1" customWidth="1"/>
    <col min="13071" max="13071" width="13.625" style="14" customWidth="1"/>
    <col min="13072" max="13306" width="9" style="14"/>
    <col min="13307" max="13307" width="3.125" style="14" customWidth="1"/>
    <col min="13308" max="13308" width="17.875" style="14" customWidth="1"/>
    <col min="13309" max="13309" width="10.875" style="14" customWidth="1"/>
    <col min="13310" max="13310" width="19.125" style="14" customWidth="1"/>
    <col min="13311" max="13311" width="8.75" style="14" customWidth="1"/>
    <col min="13312" max="13312" width="12.5" style="14" customWidth="1"/>
    <col min="13313" max="13313" width="8.5" style="14" customWidth="1"/>
    <col min="13314" max="13314" width="12" style="14" customWidth="1"/>
    <col min="13315" max="13315" width="12.625" style="14" customWidth="1"/>
    <col min="13316" max="13316" width="9.625" style="14" customWidth="1"/>
    <col min="13317" max="13317" width="12.5" style="14" customWidth="1"/>
    <col min="13318" max="13318" width="15.875" style="14" customWidth="1"/>
    <col min="13319" max="13320" width="11.625" style="14" customWidth="1"/>
    <col min="13321" max="13321" width="12.625" style="14" customWidth="1"/>
    <col min="13322" max="13322" width="9.625" style="14" customWidth="1"/>
    <col min="13323" max="13323" width="12.5" style="14" customWidth="1"/>
    <col min="13324" max="13326" width="0" style="14" hidden="1" customWidth="1"/>
    <col min="13327" max="13327" width="13.625" style="14" customWidth="1"/>
    <col min="13328" max="13562" width="9" style="14"/>
    <col min="13563" max="13563" width="3.125" style="14" customWidth="1"/>
    <col min="13564" max="13564" width="17.875" style="14" customWidth="1"/>
    <col min="13565" max="13565" width="10.875" style="14" customWidth="1"/>
    <col min="13566" max="13566" width="19.125" style="14" customWidth="1"/>
    <col min="13567" max="13567" width="8.75" style="14" customWidth="1"/>
    <col min="13568" max="13568" width="12.5" style="14" customWidth="1"/>
    <col min="13569" max="13569" width="8.5" style="14" customWidth="1"/>
    <col min="13570" max="13570" width="12" style="14" customWidth="1"/>
    <col min="13571" max="13571" width="12.625" style="14" customWidth="1"/>
    <col min="13572" max="13572" width="9.625" style="14" customWidth="1"/>
    <col min="13573" max="13573" width="12.5" style="14" customWidth="1"/>
    <col min="13574" max="13574" width="15.875" style="14" customWidth="1"/>
    <col min="13575" max="13576" width="11.625" style="14" customWidth="1"/>
    <col min="13577" max="13577" width="12.625" style="14" customWidth="1"/>
    <col min="13578" max="13578" width="9.625" style="14" customWidth="1"/>
    <col min="13579" max="13579" width="12.5" style="14" customWidth="1"/>
    <col min="13580" max="13582" width="0" style="14" hidden="1" customWidth="1"/>
    <col min="13583" max="13583" width="13.625" style="14" customWidth="1"/>
    <col min="13584" max="13818" width="9" style="14"/>
    <col min="13819" max="13819" width="3.125" style="14" customWidth="1"/>
    <col min="13820" max="13820" width="17.875" style="14" customWidth="1"/>
    <col min="13821" max="13821" width="10.875" style="14" customWidth="1"/>
    <col min="13822" max="13822" width="19.125" style="14" customWidth="1"/>
    <col min="13823" max="13823" width="8.75" style="14" customWidth="1"/>
    <col min="13824" max="13824" width="12.5" style="14" customWidth="1"/>
    <col min="13825" max="13825" width="8.5" style="14" customWidth="1"/>
    <col min="13826" max="13826" width="12" style="14" customWidth="1"/>
    <col min="13827" max="13827" width="12.625" style="14" customWidth="1"/>
    <col min="13828" max="13828" width="9.625" style="14" customWidth="1"/>
    <col min="13829" max="13829" width="12.5" style="14" customWidth="1"/>
    <col min="13830" max="13830" width="15.875" style="14" customWidth="1"/>
    <col min="13831" max="13832" width="11.625" style="14" customWidth="1"/>
    <col min="13833" max="13833" width="12.625" style="14" customWidth="1"/>
    <col min="13834" max="13834" width="9.625" style="14" customWidth="1"/>
    <col min="13835" max="13835" width="12.5" style="14" customWidth="1"/>
    <col min="13836" max="13838" width="0" style="14" hidden="1" customWidth="1"/>
    <col min="13839" max="13839" width="13.625" style="14" customWidth="1"/>
    <col min="13840" max="14074" width="9" style="14"/>
    <col min="14075" max="14075" width="3.125" style="14" customWidth="1"/>
    <col min="14076" max="14076" width="17.875" style="14" customWidth="1"/>
    <col min="14077" max="14077" width="10.875" style="14" customWidth="1"/>
    <col min="14078" max="14078" width="19.125" style="14" customWidth="1"/>
    <col min="14079" max="14079" width="8.75" style="14" customWidth="1"/>
    <col min="14080" max="14080" width="12.5" style="14" customWidth="1"/>
    <col min="14081" max="14081" width="8.5" style="14" customWidth="1"/>
    <col min="14082" max="14082" width="12" style="14" customWidth="1"/>
    <col min="14083" max="14083" width="12.625" style="14" customWidth="1"/>
    <col min="14084" max="14084" width="9.625" style="14" customWidth="1"/>
    <col min="14085" max="14085" width="12.5" style="14" customWidth="1"/>
    <col min="14086" max="14086" width="15.875" style="14" customWidth="1"/>
    <col min="14087" max="14088" width="11.625" style="14" customWidth="1"/>
    <col min="14089" max="14089" width="12.625" style="14" customWidth="1"/>
    <col min="14090" max="14090" width="9.625" style="14" customWidth="1"/>
    <col min="14091" max="14091" width="12.5" style="14" customWidth="1"/>
    <col min="14092" max="14094" width="0" style="14" hidden="1" customWidth="1"/>
    <col min="14095" max="14095" width="13.625" style="14" customWidth="1"/>
    <col min="14096" max="14330" width="9" style="14"/>
    <col min="14331" max="14331" width="3.125" style="14" customWidth="1"/>
    <col min="14332" max="14332" width="17.875" style="14" customWidth="1"/>
    <col min="14333" max="14333" width="10.875" style="14" customWidth="1"/>
    <col min="14334" max="14334" width="19.125" style="14" customWidth="1"/>
    <col min="14335" max="14335" width="8.75" style="14" customWidth="1"/>
    <col min="14336" max="14336" width="12.5" style="14" customWidth="1"/>
    <col min="14337" max="14337" width="8.5" style="14" customWidth="1"/>
    <col min="14338" max="14338" width="12" style="14" customWidth="1"/>
    <col min="14339" max="14339" width="12.625" style="14" customWidth="1"/>
    <col min="14340" max="14340" width="9.625" style="14" customWidth="1"/>
    <col min="14341" max="14341" width="12.5" style="14" customWidth="1"/>
    <col min="14342" max="14342" width="15.875" style="14" customWidth="1"/>
    <col min="14343" max="14344" width="11.625" style="14" customWidth="1"/>
    <col min="14345" max="14345" width="12.625" style="14" customWidth="1"/>
    <col min="14346" max="14346" width="9.625" style="14" customWidth="1"/>
    <col min="14347" max="14347" width="12.5" style="14" customWidth="1"/>
    <col min="14348" max="14350" width="0" style="14" hidden="1" customWidth="1"/>
    <col min="14351" max="14351" width="13.625" style="14" customWidth="1"/>
    <col min="14352" max="14586" width="9" style="14"/>
    <col min="14587" max="14587" width="3.125" style="14" customWidth="1"/>
    <col min="14588" max="14588" width="17.875" style="14" customWidth="1"/>
    <col min="14589" max="14589" width="10.875" style="14" customWidth="1"/>
    <col min="14590" max="14590" width="19.125" style="14" customWidth="1"/>
    <col min="14591" max="14591" width="8.75" style="14" customWidth="1"/>
    <col min="14592" max="14592" width="12.5" style="14" customWidth="1"/>
    <col min="14593" max="14593" width="8.5" style="14" customWidth="1"/>
    <col min="14594" max="14594" width="12" style="14" customWidth="1"/>
    <col min="14595" max="14595" width="12.625" style="14" customWidth="1"/>
    <col min="14596" max="14596" width="9.625" style="14" customWidth="1"/>
    <col min="14597" max="14597" width="12.5" style="14" customWidth="1"/>
    <col min="14598" max="14598" width="15.875" style="14" customWidth="1"/>
    <col min="14599" max="14600" width="11.625" style="14" customWidth="1"/>
    <col min="14601" max="14601" width="12.625" style="14" customWidth="1"/>
    <col min="14602" max="14602" width="9.625" style="14" customWidth="1"/>
    <col min="14603" max="14603" width="12.5" style="14" customWidth="1"/>
    <col min="14604" max="14606" width="0" style="14" hidden="1" customWidth="1"/>
    <col min="14607" max="14607" width="13.625" style="14" customWidth="1"/>
    <col min="14608" max="14842" width="9" style="14"/>
    <col min="14843" max="14843" width="3.125" style="14" customWidth="1"/>
    <col min="14844" max="14844" width="17.875" style="14" customWidth="1"/>
    <col min="14845" max="14845" width="10.875" style="14" customWidth="1"/>
    <col min="14846" max="14846" width="19.125" style="14" customWidth="1"/>
    <col min="14847" max="14847" width="8.75" style="14" customWidth="1"/>
    <col min="14848" max="14848" width="12.5" style="14" customWidth="1"/>
    <col min="14849" max="14849" width="8.5" style="14" customWidth="1"/>
    <col min="14850" max="14850" width="12" style="14" customWidth="1"/>
    <col min="14851" max="14851" width="12.625" style="14" customWidth="1"/>
    <col min="14852" max="14852" width="9.625" style="14" customWidth="1"/>
    <col min="14853" max="14853" width="12.5" style="14" customWidth="1"/>
    <col min="14854" max="14854" width="15.875" style="14" customWidth="1"/>
    <col min="14855" max="14856" width="11.625" style="14" customWidth="1"/>
    <col min="14857" max="14857" width="12.625" style="14" customWidth="1"/>
    <col min="14858" max="14858" width="9.625" style="14" customWidth="1"/>
    <col min="14859" max="14859" width="12.5" style="14" customWidth="1"/>
    <col min="14860" max="14862" width="0" style="14" hidden="1" customWidth="1"/>
    <col min="14863" max="14863" width="13.625" style="14" customWidth="1"/>
    <col min="14864" max="15098" width="9" style="14"/>
    <col min="15099" max="15099" width="3.125" style="14" customWidth="1"/>
    <col min="15100" max="15100" width="17.875" style="14" customWidth="1"/>
    <col min="15101" max="15101" width="10.875" style="14" customWidth="1"/>
    <col min="15102" max="15102" width="19.125" style="14" customWidth="1"/>
    <col min="15103" max="15103" width="8.75" style="14" customWidth="1"/>
    <col min="15104" max="15104" width="12.5" style="14" customWidth="1"/>
    <col min="15105" max="15105" width="8.5" style="14" customWidth="1"/>
    <col min="15106" max="15106" width="12" style="14" customWidth="1"/>
    <col min="15107" max="15107" width="12.625" style="14" customWidth="1"/>
    <col min="15108" max="15108" width="9.625" style="14" customWidth="1"/>
    <col min="15109" max="15109" width="12.5" style="14" customWidth="1"/>
    <col min="15110" max="15110" width="15.875" style="14" customWidth="1"/>
    <col min="15111" max="15112" width="11.625" style="14" customWidth="1"/>
    <col min="15113" max="15113" width="12.625" style="14" customWidth="1"/>
    <col min="15114" max="15114" width="9.625" style="14" customWidth="1"/>
    <col min="15115" max="15115" width="12.5" style="14" customWidth="1"/>
    <col min="15116" max="15118" width="0" style="14" hidden="1" customWidth="1"/>
    <col min="15119" max="15119" width="13.625" style="14" customWidth="1"/>
    <col min="15120" max="15354" width="9" style="14"/>
    <col min="15355" max="15355" width="3.125" style="14" customWidth="1"/>
    <col min="15356" max="15356" width="17.875" style="14" customWidth="1"/>
    <col min="15357" max="15357" width="10.875" style="14" customWidth="1"/>
    <col min="15358" max="15358" width="19.125" style="14" customWidth="1"/>
    <col min="15359" max="15359" width="8.75" style="14" customWidth="1"/>
    <col min="15360" max="15360" width="12.5" style="14" customWidth="1"/>
    <col min="15361" max="15361" width="8.5" style="14" customWidth="1"/>
    <col min="15362" max="15362" width="12" style="14" customWidth="1"/>
    <col min="15363" max="15363" width="12.625" style="14" customWidth="1"/>
    <col min="15364" max="15364" width="9.625" style="14" customWidth="1"/>
    <col min="15365" max="15365" width="12.5" style="14" customWidth="1"/>
    <col min="15366" max="15366" width="15.875" style="14" customWidth="1"/>
    <col min="15367" max="15368" width="11.625" style="14" customWidth="1"/>
    <col min="15369" max="15369" width="12.625" style="14" customWidth="1"/>
    <col min="15370" max="15370" width="9.625" style="14" customWidth="1"/>
    <col min="15371" max="15371" width="12.5" style="14" customWidth="1"/>
    <col min="15372" max="15374" width="0" style="14" hidden="1" customWidth="1"/>
    <col min="15375" max="15375" width="13.625" style="14" customWidth="1"/>
    <col min="15376" max="15610" width="9" style="14"/>
    <col min="15611" max="15611" width="3.125" style="14" customWidth="1"/>
    <col min="15612" max="15612" width="17.875" style="14" customWidth="1"/>
    <col min="15613" max="15613" width="10.875" style="14" customWidth="1"/>
    <col min="15614" max="15614" width="19.125" style="14" customWidth="1"/>
    <col min="15615" max="15615" width="8.75" style="14" customWidth="1"/>
    <col min="15616" max="15616" width="12.5" style="14" customWidth="1"/>
    <col min="15617" max="15617" width="8.5" style="14" customWidth="1"/>
    <col min="15618" max="15618" width="12" style="14" customWidth="1"/>
    <col min="15619" max="15619" width="12.625" style="14" customWidth="1"/>
    <col min="15620" max="15620" width="9.625" style="14" customWidth="1"/>
    <col min="15621" max="15621" width="12.5" style="14" customWidth="1"/>
    <col min="15622" max="15622" width="15.875" style="14" customWidth="1"/>
    <col min="15623" max="15624" width="11.625" style="14" customWidth="1"/>
    <col min="15625" max="15625" width="12.625" style="14" customWidth="1"/>
    <col min="15626" max="15626" width="9.625" style="14" customWidth="1"/>
    <col min="15627" max="15627" width="12.5" style="14" customWidth="1"/>
    <col min="15628" max="15630" width="0" style="14" hidden="1" customWidth="1"/>
    <col min="15631" max="15631" width="13.625" style="14" customWidth="1"/>
    <col min="15632" max="15866" width="9" style="14"/>
    <col min="15867" max="15867" width="3.125" style="14" customWidth="1"/>
    <col min="15868" max="15868" width="17.875" style="14" customWidth="1"/>
    <col min="15869" max="15869" width="10.875" style="14" customWidth="1"/>
    <col min="15870" max="15870" width="19.125" style="14" customWidth="1"/>
    <col min="15871" max="15871" width="8.75" style="14" customWidth="1"/>
    <col min="15872" max="15872" width="12.5" style="14" customWidth="1"/>
    <col min="15873" max="15873" width="8.5" style="14" customWidth="1"/>
    <col min="15874" max="15874" width="12" style="14" customWidth="1"/>
    <col min="15875" max="15875" width="12.625" style="14" customWidth="1"/>
    <col min="15876" max="15876" width="9.625" style="14" customWidth="1"/>
    <col min="15877" max="15877" width="12.5" style="14" customWidth="1"/>
    <col min="15878" max="15878" width="15.875" style="14" customWidth="1"/>
    <col min="15879" max="15880" width="11.625" style="14" customWidth="1"/>
    <col min="15881" max="15881" width="12.625" style="14" customWidth="1"/>
    <col min="15882" max="15882" width="9.625" style="14" customWidth="1"/>
    <col min="15883" max="15883" width="12.5" style="14" customWidth="1"/>
    <col min="15884" max="15886" width="0" style="14" hidden="1" customWidth="1"/>
    <col min="15887" max="15887" width="13.625" style="14" customWidth="1"/>
    <col min="15888" max="16122" width="9" style="14"/>
    <col min="16123" max="16123" width="3.125" style="14" customWidth="1"/>
    <col min="16124" max="16124" width="17.875" style="14" customWidth="1"/>
    <col min="16125" max="16125" width="10.875" style="14" customWidth="1"/>
    <col min="16126" max="16126" width="19.125" style="14" customWidth="1"/>
    <col min="16127" max="16127" width="8.75" style="14" customWidth="1"/>
    <col min="16128" max="16128" width="12.5" style="14" customWidth="1"/>
    <col min="16129" max="16129" width="8.5" style="14" customWidth="1"/>
    <col min="16130" max="16130" width="12" style="14" customWidth="1"/>
    <col min="16131" max="16131" width="12.625" style="14" customWidth="1"/>
    <col min="16132" max="16132" width="9.625" style="14" customWidth="1"/>
    <col min="16133" max="16133" width="12.5" style="14" customWidth="1"/>
    <col min="16134" max="16134" width="15.875" style="14" customWidth="1"/>
    <col min="16135" max="16136" width="11.625" style="14" customWidth="1"/>
    <col min="16137" max="16137" width="12.625" style="14" customWidth="1"/>
    <col min="16138" max="16138" width="9.625" style="14" customWidth="1"/>
    <col min="16139" max="16139" width="12.5" style="14" customWidth="1"/>
    <col min="16140" max="16142" width="0" style="14" hidden="1" customWidth="1"/>
    <col min="16143" max="16143" width="13.625" style="14" customWidth="1"/>
    <col min="16144" max="16384" width="9" style="14"/>
  </cols>
  <sheetData>
    <row r="1" spans="2:19" ht="21">
      <c r="B1" s="14" t="s">
        <v>192</v>
      </c>
    </row>
    <row r="2" spans="2:19">
      <c r="B2" s="11" t="s">
        <v>223</v>
      </c>
      <c r="C2" s="12"/>
      <c r="D2" s="12"/>
      <c r="E2" s="12"/>
      <c r="F2" s="12"/>
      <c r="G2" s="12"/>
      <c r="H2" s="12"/>
      <c r="I2" s="140"/>
      <c r="J2" s="12"/>
      <c r="K2" s="140"/>
      <c r="L2" s="140"/>
      <c r="M2" s="12"/>
      <c r="N2" s="140"/>
      <c r="O2" s="57"/>
      <c r="P2" s="69"/>
      <c r="Q2" s="57"/>
    </row>
    <row r="3" spans="2:19" ht="17.25" thickBot="1">
      <c r="B3" s="15" t="s">
        <v>234</v>
      </c>
      <c r="R3" s="270" t="s">
        <v>142</v>
      </c>
    </row>
    <row r="4" spans="2:19" s="139" customFormat="1" ht="42.75">
      <c r="B4" s="137" t="s">
        <v>48</v>
      </c>
      <c r="C4" s="16" t="s">
        <v>176</v>
      </c>
      <c r="D4" s="162" t="s">
        <v>49</v>
      </c>
      <c r="E4" s="138" t="s">
        <v>50</v>
      </c>
      <c r="F4" s="16" t="s">
        <v>174</v>
      </c>
      <c r="G4" s="162" t="s">
        <v>49</v>
      </c>
      <c r="H4" s="138" t="s">
        <v>50</v>
      </c>
      <c r="I4" s="16" t="s">
        <v>135</v>
      </c>
      <c r="J4" s="162" t="s">
        <v>138</v>
      </c>
      <c r="K4" s="138" t="s">
        <v>139</v>
      </c>
      <c r="L4" s="16" t="s">
        <v>136</v>
      </c>
      <c r="M4" s="162" t="s">
        <v>137</v>
      </c>
      <c r="N4" s="138" t="s">
        <v>140</v>
      </c>
      <c r="O4" s="291" t="s">
        <v>235</v>
      </c>
      <c r="P4" s="313" t="s">
        <v>236</v>
      </c>
      <c r="Q4" s="302" t="s">
        <v>237</v>
      </c>
      <c r="R4" s="319" t="s">
        <v>101</v>
      </c>
    </row>
    <row r="5" spans="2:19">
      <c r="B5" s="17" t="s">
        <v>51</v>
      </c>
      <c r="C5" s="19">
        <f>SUM(C6:C9)</f>
        <v>46073</v>
      </c>
      <c r="D5" s="18">
        <v>1047</v>
      </c>
      <c r="E5" s="119">
        <v>2013</v>
      </c>
      <c r="F5" s="19">
        <f>SUM(F6:F9)</f>
        <v>43885</v>
      </c>
      <c r="G5" s="18">
        <v>903</v>
      </c>
      <c r="H5" s="119">
        <v>1706</v>
      </c>
      <c r="I5" s="172">
        <f>SUM(I6:I9)</f>
        <v>43561</v>
      </c>
      <c r="J5" s="18">
        <v>900</v>
      </c>
      <c r="K5" s="173">
        <v>1700</v>
      </c>
      <c r="L5" s="172">
        <f>SUM(L6:L9)</f>
        <v>43561</v>
      </c>
      <c r="M5" s="18">
        <v>900</v>
      </c>
      <c r="N5" s="173">
        <v>1700</v>
      </c>
      <c r="O5" s="292">
        <f>SUM(O6:O9)</f>
        <v>0</v>
      </c>
      <c r="P5" s="314"/>
      <c r="Q5" s="303"/>
      <c r="R5" s="320" t="s">
        <v>94</v>
      </c>
      <c r="S5" s="42"/>
    </row>
    <row r="6" spans="2:19" ht="29.45" customHeight="1">
      <c r="B6" s="20" t="s">
        <v>52</v>
      </c>
      <c r="C6" s="22">
        <v>23674</v>
      </c>
      <c r="D6" s="21"/>
      <c r="E6" s="120"/>
      <c r="F6" s="22">
        <v>21056</v>
      </c>
      <c r="G6" s="21"/>
      <c r="H6" s="120"/>
      <c r="I6" s="174">
        <v>21600</v>
      </c>
      <c r="J6" s="21"/>
      <c r="K6" s="175"/>
      <c r="L6" s="174">
        <v>21600</v>
      </c>
      <c r="M6" s="21"/>
      <c r="N6" s="175"/>
      <c r="O6" s="293"/>
      <c r="P6" s="72"/>
      <c r="Q6" s="304"/>
      <c r="R6" s="321" t="s">
        <v>98</v>
      </c>
      <c r="S6" s="53"/>
    </row>
    <row r="7" spans="2:19">
      <c r="B7" s="20" t="s">
        <v>53</v>
      </c>
      <c r="C7" s="121">
        <v>768</v>
      </c>
      <c r="D7" s="21"/>
      <c r="E7" s="120"/>
      <c r="F7" s="121">
        <v>0</v>
      </c>
      <c r="G7" s="21"/>
      <c r="H7" s="120"/>
      <c r="I7" s="176">
        <v>661</v>
      </c>
      <c r="J7" s="21"/>
      <c r="K7" s="175"/>
      <c r="L7" s="176">
        <v>661</v>
      </c>
      <c r="M7" s="21"/>
      <c r="N7" s="175"/>
      <c r="O7" s="294"/>
      <c r="P7" s="72"/>
      <c r="Q7" s="304"/>
      <c r="R7" s="322" t="s">
        <v>95</v>
      </c>
      <c r="S7" s="53"/>
    </row>
    <row r="8" spans="2:19">
      <c r="B8" s="23" t="s">
        <v>54</v>
      </c>
      <c r="C8" s="22">
        <v>2849</v>
      </c>
      <c r="D8" s="24"/>
      <c r="E8" s="122"/>
      <c r="F8" s="22">
        <v>4046</v>
      </c>
      <c r="G8" s="24"/>
      <c r="H8" s="122"/>
      <c r="I8" s="174">
        <v>3300</v>
      </c>
      <c r="J8" s="24"/>
      <c r="K8" s="177"/>
      <c r="L8" s="174">
        <v>3300</v>
      </c>
      <c r="M8" s="24"/>
      <c r="N8" s="177"/>
      <c r="O8" s="293"/>
      <c r="P8" s="315"/>
      <c r="Q8" s="305"/>
      <c r="R8" s="322" t="s">
        <v>96</v>
      </c>
      <c r="S8" s="53"/>
    </row>
    <row r="9" spans="2:19" ht="17.25" thickBot="1">
      <c r="B9" s="23" t="s">
        <v>55</v>
      </c>
      <c r="C9" s="25">
        <v>18782</v>
      </c>
      <c r="D9" s="24"/>
      <c r="E9" s="123"/>
      <c r="F9" s="25">
        <v>18783</v>
      </c>
      <c r="G9" s="24"/>
      <c r="H9" s="123"/>
      <c r="I9" s="178">
        <v>18000</v>
      </c>
      <c r="J9" s="24"/>
      <c r="K9" s="179"/>
      <c r="L9" s="178">
        <v>18000</v>
      </c>
      <c r="M9" s="24"/>
      <c r="N9" s="179"/>
      <c r="O9" s="295"/>
      <c r="P9" s="315"/>
      <c r="Q9" s="306"/>
      <c r="R9" s="322" t="s">
        <v>96</v>
      </c>
      <c r="S9" s="53"/>
    </row>
    <row r="10" spans="2:19" ht="19.5" customHeight="1" thickTop="1">
      <c r="B10" s="31" t="s">
        <v>56</v>
      </c>
      <c r="C10" s="125">
        <f>SUM(C11:C14)</f>
        <v>156163</v>
      </c>
      <c r="D10" s="26">
        <v>3412</v>
      </c>
      <c r="E10" s="32">
        <v>11716</v>
      </c>
      <c r="F10" s="125">
        <f>SUM(F11:F14)</f>
        <v>158488</v>
      </c>
      <c r="G10" s="26">
        <v>3463</v>
      </c>
      <c r="H10" s="32">
        <v>13417</v>
      </c>
      <c r="I10" s="180">
        <f>SUM(I11:I14)</f>
        <v>157704</v>
      </c>
      <c r="J10" s="26">
        <v>3460</v>
      </c>
      <c r="K10" s="181">
        <v>13500</v>
      </c>
      <c r="L10" s="180">
        <f>SUM(L11:L14)</f>
        <v>157704</v>
      </c>
      <c r="M10" s="26">
        <v>3460</v>
      </c>
      <c r="N10" s="181">
        <v>13500</v>
      </c>
      <c r="O10" s="296">
        <f>SUM(O11:O14)</f>
        <v>0</v>
      </c>
      <c r="P10" s="71"/>
      <c r="Q10" s="307"/>
      <c r="R10" s="320" t="s">
        <v>94</v>
      </c>
      <c r="S10" s="42"/>
    </row>
    <row r="11" spans="2:19" ht="28.15" customHeight="1">
      <c r="B11" s="20" t="s">
        <v>52</v>
      </c>
      <c r="C11" s="22">
        <v>150642</v>
      </c>
      <c r="D11" s="27"/>
      <c r="E11" s="21"/>
      <c r="F11" s="22">
        <v>155471</v>
      </c>
      <c r="G11" s="27"/>
      <c r="H11" s="21"/>
      <c r="I11" s="174">
        <v>152240</v>
      </c>
      <c r="J11" s="27"/>
      <c r="K11" s="182"/>
      <c r="L11" s="174">
        <v>152240</v>
      </c>
      <c r="M11" s="27"/>
      <c r="N11" s="182"/>
      <c r="O11" s="293"/>
      <c r="P11" s="72"/>
      <c r="Q11" s="304"/>
      <c r="R11" s="321" t="s">
        <v>98</v>
      </c>
      <c r="S11" s="53"/>
    </row>
    <row r="12" spans="2:19" ht="25.5" customHeight="1">
      <c r="B12" s="20" t="s">
        <v>53</v>
      </c>
      <c r="C12" s="126">
        <v>2504</v>
      </c>
      <c r="D12" s="27"/>
      <c r="E12" s="21"/>
      <c r="F12" s="126"/>
      <c r="G12" s="27"/>
      <c r="H12" s="21"/>
      <c r="I12" s="176">
        <v>2540</v>
      </c>
      <c r="J12" s="27"/>
      <c r="K12" s="182"/>
      <c r="L12" s="176">
        <v>2540</v>
      </c>
      <c r="M12" s="27"/>
      <c r="N12" s="182"/>
      <c r="O12" s="294"/>
      <c r="P12" s="72"/>
      <c r="Q12" s="304"/>
      <c r="R12" s="322" t="s">
        <v>95</v>
      </c>
      <c r="S12" s="53"/>
    </row>
    <row r="13" spans="2:19">
      <c r="B13" s="20" t="s">
        <v>57</v>
      </c>
      <c r="C13" s="121">
        <v>224</v>
      </c>
      <c r="D13" s="27"/>
      <c r="E13" s="21"/>
      <c r="F13" s="121">
        <v>224</v>
      </c>
      <c r="G13" s="27"/>
      <c r="H13" s="21"/>
      <c r="I13" s="176">
        <v>224</v>
      </c>
      <c r="J13" s="27"/>
      <c r="K13" s="182"/>
      <c r="L13" s="176">
        <v>224</v>
      </c>
      <c r="M13" s="27"/>
      <c r="N13" s="182"/>
      <c r="O13" s="294"/>
      <c r="P13" s="72"/>
      <c r="Q13" s="304"/>
      <c r="R13" s="322"/>
      <c r="S13" s="53"/>
    </row>
    <row r="14" spans="2:19" ht="17.25" thickBot="1">
      <c r="B14" s="323" t="s">
        <v>55</v>
      </c>
      <c r="C14" s="25">
        <v>2793</v>
      </c>
      <c r="D14" s="28"/>
      <c r="E14" s="127"/>
      <c r="F14" s="25">
        <v>2793</v>
      </c>
      <c r="G14" s="28"/>
      <c r="H14" s="127"/>
      <c r="I14" s="178">
        <v>2700</v>
      </c>
      <c r="J14" s="28"/>
      <c r="K14" s="183"/>
      <c r="L14" s="178">
        <v>2700</v>
      </c>
      <c r="M14" s="28"/>
      <c r="N14" s="183"/>
      <c r="O14" s="295"/>
      <c r="P14" s="73"/>
      <c r="Q14" s="306"/>
      <c r="R14" s="322" t="s">
        <v>102</v>
      </c>
      <c r="S14" s="53"/>
    </row>
    <row r="15" spans="2:19" ht="17.25" thickTop="1">
      <c r="B15" s="29" t="s">
        <v>58</v>
      </c>
      <c r="C15" s="33">
        <f>C16+C17</f>
        <v>1546</v>
      </c>
      <c r="D15" s="30"/>
      <c r="E15" s="128"/>
      <c r="F15" s="33">
        <f>F16+F17</f>
        <v>1500</v>
      </c>
      <c r="G15" s="30"/>
      <c r="H15" s="128"/>
      <c r="I15" s="184">
        <f>I16+I17</f>
        <v>1500</v>
      </c>
      <c r="J15" s="30"/>
      <c r="K15" s="185"/>
      <c r="L15" s="184">
        <f>L16+L17</f>
        <v>1500</v>
      </c>
      <c r="M15" s="30"/>
      <c r="N15" s="185"/>
      <c r="O15" s="297">
        <f>O16+O17</f>
        <v>1800</v>
      </c>
      <c r="P15" s="316"/>
      <c r="Q15" s="308"/>
      <c r="R15" s="320" t="s">
        <v>97</v>
      </c>
      <c r="S15" s="42"/>
    </row>
    <row r="16" spans="2:19">
      <c r="B16" s="20" t="s">
        <v>59</v>
      </c>
      <c r="C16" s="22">
        <v>346</v>
      </c>
      <c r="D16" s="21"/>
      <c r="E16" s="120"/>
      <c r="F16" s="22">
        <v>300</v>
      </c>
      <c r="G16" s="21"/>
      <c r="H16" s="120"/>
      <c r="I16" s="174">
        <v>300</v>
      </c>
      <c r="J16" s="21"/>
      <c r="K16" s="175"/>
      <c r="L16" s="174">
        <v>300</v>
      </c>
      <c r="M16" s="21"/>
      <c r="N16" s="175"/>
      <c r="O16" s="293">
        <v>600</v>
      </c>
      <c r="P16" s="72"/>
      <c r="Q16" s="304">
        <f>O16*P16</f>
        <v>0</v>
      </c>
      <c r="R16" s="322"/>
      <c r="S16" s="53"/>
    </row>
    <row r="17" spans="2:19" ht="17.25" thickBot="1">
      <c r="B17" s="23" t="s">
        <v>130</v>
      </c>
      <c r="C17" s="25">
        <v>1200</v>
      </c>
      <c r="D17" s="24"/>
      <c r="E17" s="123"/>
      <c r="F17" s="25">
        <v>1200</v>
      </c>
      <c r="G17" s="24"/>
      <c r="H17" s="123"/>
      <c r="I17" s="178">
        <v>1200</v>
      </c>
      <c r="J17" s="24"/>
      <c r="K17" s="179"/>
      <c r="L17" s="178">
        <v>1200</v>
      </c>
      <c r="M17" s="24"/>
      <c r="N17" s="179"/>
      <c r="O17" s="295">
        <v>1200</v>
      </c>
      <c r="P17" s="315"/>
      <c r="Q17" s="306">
        <f>O17*P17</f>
        <v>0</v>
      </c>
      <c r="R17" s="322"/>
      <c r="S17" s="53"/>
    </row>
    <row r="18" spans="2:19" ht="17.25" thickTop="1">
      <c r="B18" s="31" t="s">
        <v>60</v>
      </c>
      <c r="C18" s="124">
        <f>SUM(C19:C22)</f>
        <v>52307</v>
      </c>
      <c r="D18" s="32">
        <v>690</v>
      </c>
      <c r="E18" s="128">
        <v>814</v>
      </c>
      <c r="F18" s="124">
        <v>53286</v>
      </c>
      <c r="G18" s="32">
        <v>711</v>
      </c>
      <c r="H18" s="128">
        <v>460</v>
      </c>
      <c r="I18" s="180">
        <f>SUM(I19:I21)</f>
        <v>52600</v>
      </c>
      <c r="J18" s="32">
        <v>700</v>
      </c>
      <c r="K18" s="185">
        <v>450</v>
      </c>
      <c r="L18" s="180">
        <f>SUM(L19:L21)</f>
        <v>52600</v>
      </c>
      <c r="M18" s="32">
        <v>700</v>
      </c>
      <c r="N18" s="185">
        <v>450</v>
      </c>
      <c r="O18" s="296">
        <f>SUM(O19:O21)</f>
        <v>0</v>
      </c>
      <c r="P18" s="71"/>
      <c r="Q18" s="308"/>
      <c r="R18" s="320" t="s">
        <v>98</v>
      </c>
      <c r="S18" s="54" t="s">
        <v>99</v>
      </c>
    </row>
    <row r="19" spans="2:19">
      <c r="B19" s="20" t="s">
        <v>131</v>
      </c>
      <c r="C19" s="22">
        <v>12889</v>
      </c>
      <c r="D19" s="21"/>
      <c r="E19" s="120"/>
      <c r="F19" s="22"/>
      <c r="G19" s="21"/>
      <c r="H19" s="120"/>
      <c r="I19" s="174">
        <v>15680</v>
      </c>
      <c r="J19" s="21"/>
      <c r="K19" s="175"/>
      <c r="L19" s="174">
        <v>15680</v>
      </c>
      <c r="M19" s="21"/>
      <c r="N19" s="175"/>
      <c r="O19" s="293"/>
      <c r="P19" s="72"/>
      <c r="Q19" s="304"/>
      <c r="R19" s="322"/>
      <c r="S19" s="53"/>
    </row>
    <row r="20" spans="2:19">
      <c r="B20" s="20" t="s">
        <v>55</v>
      </c>
      <c r="C20" s="22">
        <v>35903</v>
      </c>
      <c r="D20" s="21"/>
      <c r="E20" s="120"/>
      <c r="F20" s="22"/>
      <c r="G20" s="21"/>
      <c r="H20" s="120"/>
      <c r="I20" s="174">
        <v>35000</v>
      </c>
      <c r="J20" s="21"/>
      <c r="K20" s="175"/>
      <c r="L20" s="174">
        <v>35000</v>
      </c>
      <c r="M20" s="21"/>
      <c r="N20" s="175"/>
      <c r="O20" s="293"/>
      <c r="P20" s="72"/>
      <c r="Q20" s="304"/>
      <c r="R20" s="322"/>
      <c r="S20" s="53"/>
    </row>
    <row r="21" spans="2:19">
      <c r="B21" s="23" t="s">
        <v>54</v>
      </c>
      <c r="C21" s="22">
        <v>3276</v>
      </c>
      <c r="D21" s="24"/>
      <c r="E21" s="122"/>
      <c r="F21" s="22"/>
      <c r="G21" s="24"/>
      <c r="H21" s="122"/>
      <c r="I21" s="174">
        <v>1920</v>
      </c>
      <c r="J21" s="24"/>
      <c r="K21" s="177"/>
      <c r="L21" s="174">
        <v>1920</v>
      </c>
      <c r="M21" s="24"/>
      <c r="N21" s="177"/>
      <c r="O21" s="293"/>
      <c r="P21" s="315"/>
      <c r="Q21" s="305"/>
      <c r="R21" s="322"/>
      <c r="S21" s="53"/>
    </row>
    <row r="22" spans="2:19" ht="17.25" thickBot="1">
      <c r="B22" s="23" t="s">
        <v>53</v>
      </c>
      <c r="C22" s="35">
        <v>239</v>
      </c>
      <c r="D22" s="24"/>
      <c r="E22" s="122"/>
      <c r="F22" s="35"/>
      <c r="G22" s="24"/>
      <c r="H22" s="122"/>
      <c r="I22" s="186"/>
      <c r="J22" s="24"/>
      <c r="K22" s="177"/>
      <c r="L22" s="186"/>
      <c r="M22" s="24"/>
      <c r="N22" s="177"/>
      <c r="O22" s="298"/>
      <c r="P22" s="315"/>
      <c r="Q22" s="305"/>
      <c r="R22" s="322"/>
      <c r="S22" s="53"/>
    </row>
    <row r="23" spans="2:19" ht="18" thickTop="1" thickBot="1">
      <c r="B23" s="36" t="s">
        <v>61</v>
      </c>
      <c r="C23" s="129">
        <v>5000</v>
      </c>
      <c r="D23" s="37"/>
      <c r="E23" s="130">
        <v>2500</v>
      </c>
      <c r="F23" s="129">
        <v>5250</v>
      </c>
      <c r="G23" s="37"/>
      <c r="H23" s="130">
        <v>1250</v>
      </c>
      <c r="I23" s="187">
        <v>5000</v>
      </c>
      <c r="J23" s="37"/>
      <c r="K23" s="188">
        <v>1000</v>
      </c>
      <c r="L23" s="187">
        <v>5000</v>
      </c>
      <c r="M23" s="37"/>
      <c r="N23" s="188">
        <v>1000</v>
      </c>
      <c r="O23" s="299"/>
      <c r="P23" s="317"/>
      <c r="Q23" s="309"/>
      <c r="R23" s="322" t="s">
        <v>100</v>
      </c>
    </row>
    <row r="24" spans="2:19" ht="17.25" thickTop="1">
      <c r="B24" s="31" t="s">
        <v>62</v>
      </c>
      <c r="C24" s="124"/>
      <c r="D24" s="26"/>
      <c r="E24" s="131"/>
      <c r="F24" s="124"/>
      <c r="G24" s="26"/>
      <c r="H24" s="131"/>
      <c r="I24" s="180"/>
      <c r="J24" s="26"/>
      <c r="K24" s="189"/>
      <c r="L24" s="180"/>
      <c r="M24" s="26"/>
      <c r="N24" s="189"/>
      <c r="O24" s="296"/>
      <c r="P24" s="71"/>
      <c r="Q24" s="310"/>
      <c r="R24" s="322" t="s">
        <v>100</v>
      </c>
    </row>
    <row r="25" spans="2:19" ht="17.25" thickBot="1">
      <c r="B25" s="38" t="s">
        <v>63</v>
      </c>
      <c r="C25" s="132"/>
      <c r="D25" s="39"/>
      <c r="E25" s="133"/>
      <c r="F25" s="132"/>
      <c r="G25" s="39"/>
      <c r="H25" s="133"/>
      <c r="I25" s="190"/>
      <c r="J25" s="39"/>
      <c r="K25" s="191"/>
      <c r="L25" s="190"/>
      <c r="M25" s="39"/>
      <c r="N25" s="191"/>
      <c r="O25" s="300"/>
      <c r="P25" s="74"/>
      <c r="Q25" s="311"/>
      <c r="R25" s="322" t="s">
        <v>100</v>
      </c>
    </row>
    <row r="26" spans="2:19" ht="18" thickTop="1" thickBot="1">
      <c r="B26" s="40" t="s">
        <v>64</v>
      </c>
      <c r="C26" s="134">
        <f>C5+C10+C15+C18+C23</f>
        <v>261089</v>
      </c>
      <c r="D26" s="41">
        <f>SUM(D5:D23)</f>
        <v>5149</v>
      </c>
      <c r="E26" s="135">
        <f>SUM(E5:E25)</f>
        <v>17043</v>
      </c>
      <c r="F26" s="134">
        <f>F5+F10+F15+F18+F23</f>
        <v>262409</v>
      </c>
      <c r="G26" s="41">
        <f>SUM(G5:G23)</f>
        <v>5077</v>
      </c>
      <c r="H26" s="135">
        <f>SUM(H5:H25)</f>
        <v>16833</v>
      </c>
      <c r="I26" s="192">
        <f>I5+I10+I15+I18+I23</f>
        <v>260365</v>
      </c>
      <c r="J26" s="41">
        <f>SUM(J5:J23)</f>
        <v>5060</v>
      </c>
      <c r="K26" s="193">
        <f>SUM(K5:K25)</f>
        <v>16650</v>
      </c>
      <c r="L26" s="192">
        <f>L5+L10+L15+L18+L23</f>
        <v>260365</v>
      </c>
      <c r="M26" s="41">
        <f>SUM(M5:M23)</f>
        <v>5060</v>
      </c>
      <c r="N26" s="193">
        <f>SUM(N5:N25)</f>
        <v>16650</v>
      </c>
      <c r="O26" s="301">
        <f>O5+O10+O15+O18+O23</f>
        <v>1800</v>
      </c>
      <c r="P26" s="318">
        <f>SUM(P5:P23)</f>
        <v>0</v>
      </c>
      <c r="Q26" s="312">
        <f>SUM(Q5:Q25)</f>
        <v>0</v>
      </c>
      <c r="R26" s="324"/>
    </row>
    <row r="27" spans="2:19" s="42" customFormat="1" ht="17.45" customHeight="1">
      <c r="B27" s="42" t="s">
        <v>175</v>
      </c>
      <c r="C27" s="43"/>
      <c r="D27" s="43"/>
      <c r="E27" s="43">
        <f>C26-E26</f>
        <v>244046</v>
      </c>
      <c r="F27" s="43"/>
      <c r="G27" s="43"/>
      <c r="H27" s="136">
        <f>F26-H26</f>
        <v>245576</v>
      </c>
      <c r="I27" s="194"/>
      <c r="J27" s="43"/>
      <c r="K27" s="195">
        <f>I26-K26</f>
        <v>243715</v>
      </c>
      <c r="L27" s="194"/>
      <c r="M27" s="43"/>
      <c r="N27" s="195">
        <f>L26-N26</f>
        <v>243715</v>
      </c>
      <c r="O27" s="59"/>
      <c r="P27" s="75"/>
      <c r="Q27" s="76">
        <f>O26-Q26</f>
        <v>1800</v>
      </c>
      <c r="R27" s="44"/>
    </row>
    <row r="28" spans="2:19" hidden="1"/>
    <row r="29" spans="2:19" s="46" customFormat="1" hidden="1">
      <c r="B29" s="45" t="s">
        <v>65</v>
      </c>
      <c r="C29" s="65" t="s">
        <v>66</v>
      </c>
      <c r="D29" s="65" t="s">
        <v>67</v>
      </c>
      <c r="E29" s="65" t="s">
        <v>68</v>
      </c>
      <c r="F29" s="65" t="s">
        <v>66</v>
      </c>
      <c r="G29" s="65" t="s">
        <v>67</v>
      </c>
      <c r="H29" s="65" t="s">
        <v>68</v>
      </c>
      <c r="I29" s="196" t="s">
        <v>66</v>
      </c>
      <c r="J29" s="197" t="s">
        <v>67</v>
      </c>
      <c r="K29" s="196" t="s">
        <v>68</v>
      </c>
      <c r="L29" s="196" t="s">
        <v>66</v>
      </c>
      <c r="M29" s="197" t="s">
        <v>67</v>
      </c>
      <c r="N29" s="196" t="s">
        <v>68</v>
      </c>
      <c r="O29" s="60" t="s">
        <v>66</v>
      </c>
      <c r="P29" s="77" t="s">
        <v>67</v>
      </c>
      <c r="Q29" s="60" t="s">
        <v>68</v>
      </c>
      <c r="R29" s="55"/>
      <c r="S29" s="56"/>
    </row>
    <row r="30" spans="2:19" hidden="1">
      <c r="B30" s="14" t="s">
        <v>51</v>
      </c>
      <c r="C30" s="66">
        <f>C5</f>
        <v>46073</v>
      </c>
      <c r="D30" s="66">
        <f>E6</f>
        <v>0</v>
      </c>
      <c r="E30" s="66">
        <f>C30-D30</f>
        <v>46073</v>
      </c>
      <c r="F30" s="66">
        <f>F5</f>
        <v>43885</v>
      </c>
      <c r="G30" s="66">
        <f>H6</f>
        <v>0</v>
      </c>
      <c r="H30" s="66">
        <f>F30-G30</f>
        <v>43885</v>
      </c>
      <c r="I30" s="198">
        <f>I5</f>
        <v>43561</v>
      </c>
      <c r="J30" s="199">
        <f>K6</f>
        <v>0</v>
      </c>
      <c r="K30" s="198">
        <f>I30-J30</f>
        <v>43561</v>
      </c>
      <c r="L30" s="198">
        <f>L5</f>
        <v>43561</v>
      </c>
      <c r="M30" s="199">
        <f>N6</f>
        <v>0</v>
      </c>
      <c r="N30" s="198">
        <f>L30-M30</f>
        <v>43561</v>
      </c>
      <c r="O30" s="61">
        <f>O5</f>
        <v>0</v>
      </c>
      <c r="P30" s="78">
        <f>Q6</f>
        <v>0</v>
      </c>
      <c r="Q30" s="61">
        <f>O30-P30</f>
        <v>0</v>
      </c>
      <c r="R30" s="44"/>
      <c r="S30" s="42"/>
    </row>
    <row r="31" spans="2:19" hidden="1">
      <c r="B31" s="14" t="s">
        <v>69</v>
      </c>
      <c r="C31" s="66">
        <f>C10+C15+C23</f>
        <v>162709</v>
      </c>
      <c r="D31" s="66">
        <f>E11+E24+E25</f>
        <v>0</v>
      </c>
      <c r="E31" s="66">
        <f>C31-D31</f>
        <v>162709</v>
      </c>
      <c r="F31" s="66">
        <f>F10+F15+F23</f>
        <v>165238</v>
      </c>
      <c r="G31" s="66">
        <f>H11+H24+H25</f>
        <v>0</v>
      </c>
      <c r="H31" s="66">
        <f>F31-G31</f>
        <v>165238</v>
      </c>
      <c r="I31" s="198">
        <f>I10+I15+I23</f>
        <v>164204</v>
      </c>
      <c r="J31" s="199">
        <f>K11+K24+K25</f>
        <v>0</v>
      </c>
      <c r="K31" s="198">
        <f>I31-J31</f>
        <v>164204</v>
      </c>
      <c r="L31" s="198">
        <f>L10+L15+L23</f>
        <v>164204</v>
      </c>
      <c r="M31" s="199">
        <f>N11+N24+N25</f>
        <v>0</v>
      </c>
      <c r="N31" s="198">
        <f>L31-M31</f>
        <v>164204</v>
      </c>
      <c r="O31" s="61">
        <f>O10+O15+O23</f>
        <v>1800</v>
      </c>
      <c r="P31" s="78">
        <f>Q11+Q24+Q25</f>
        <v>0</v>
      </c>
      <c r="Q31" s="61">
        <f>O31-P31</f>
        <v>1800</v>
      </c>
      <c r="R31" s="44"/>
      <c r="S31" s="42"/>
    </row>
    <row r="32" spans="2:19" hidden="1">
      <c r="B32" s="47" t="s">
        <v>60</v>
      </c>
      <c r="C32" s="67">
        <f>C18</f>
        <v>52307</v>
      </c>
      <c r="D32" s="67">
        <f>E19</f>
        <v>0</v>
      </c>
      <c r="E32" s="67">
        <f>C32-D32</f>
        <v>52307</v>
      </c>
      <c r="F32" s="67">
        <f>F18</f>
        <v>53286</v>
      </c>
      <c r="G32" s="67">
        <f>H19</f>
        <v>0</v>
      </c>
      <c r="H32" s="67">
        <f>F32-G32</f>
        <v>53286</v>
      </c>
      <c r="I32" s="200">
        <f>I18</f>
        <v>52600</v>
      </c>
      <c r="J32" s="201">
        <f>K19</f>
        <v>0</v>
      </c>
      <c r="K32" s="200">
        <f>I32-J32</f>
        <v>52600</v>
      </c>
      <c r="L32" s="200">
        <f>L18</f>
        <v>52600</v>
      </c>
      <c r="M32" s="201">
        <f>N19</f>
        <v>0</v>
      </c>
      <c r="N32" s="200">
        <f>L32-M32</f>
        <v>52600</v>
      </c>
      <c r="O32" s="62">
        <f>O18</f>
        <v>0</v>
      </c>
      <c r="P32" s="79">
        <f>Q19</f>
        <v>0</v>
      </c>
      <c r="Q32" s="62">
        <f>O32-P32</f>
        <v>0</v>
      </c>
      <c r="R32" s="44"/>
      <c r="S32" s="42"/>
    </row>
    <row r="33" spans="2:19" ht="17.25" hidden="1" thickBot="1">
      <c r="B33" s="48" t="s">
        <v>64</v>
      </c>
      <c r="C33" s="68">
        <f>SUM(C30:C32)</f>
        <v>261089</v>
      </c>
      <c r="D33" s="68">
        <f>SUM(D30:D32)</f>
        <v>0</v>
      </c>
      <c r="E33" s="68">
        <f>SUM(E30:E32)</f>
        <v>261089</v>
      </c>
      <c r="F33" s="68">
        <f t="shared" ref="F33:Q33" si="0">SUM(F30:F32)</f>
        <v>262409</v>
      </c>
      <c r="G33" s="68">
        <f t="shared" si="0"/>
        <v>0</v>
      </c>
      <c r="H33" s="68">
        <f t="shared" si="0"/>
        <v>262409</v>
      </c>
      <c r="I33" s="202">
        <f t="shared" si="0"/>
        <v>260365</v>
      </c>
      <c r="J33" s="203">
        <f t="shared" si="0"/>
        <v>0</v>
      </c>
      <c r="K33" s="202">
        <f t="shared" si="0"/>
        <v>260365</v>
      </c>
      <c r="L33" s="202">
        <f t="shared" si="0"/>
        <v>260365</v>
      </c>
      <c r="M33" s="203">
        <f t="shared" si="0"/>
        <v>0</v>
      </c>
      <c r="N33" s="202">
        <f t="shared" si="0"/>
        <v>260365</v>
      </c>
      <c r="O33" s="63">
        <f t="shared" si="0"/>
        <v>1800</v>
      </c>
      <c r="P33" s="80">
        <f t="shared" si="0"/>
        <v>0</v>
      </c>
      <c r="Q33" s="63">
        <f t="shared" si="0"/>
        <v>1800</v>
      </c>
      <c r="R33" s="44"/>
      <c r="S33" s="42"/>
    </row>
    <row r="34" spans="2:19" hidden="1"/>
    <row r="35" spans="2:19" s="167" customFormat="1">
      <c r="B35" s="144" t="s">
        <v>37</v>
      </c>
      <c r="C35" s="168"/>
      <c r="D35" s="168"/>
      <c r="E35" s="168"/>
      <c r="F35" s="168"/>
      <c r="G35" s="168"/>
      <c r="H35" s="168"/>
      <c r="I35" s="34"/>
      <c r="J35" s="34"/>
      <c r="K35" s="34"/>
      <c r="L35" s="34"/>
      <c r="M35" s="34"/>
      <c r="N35" s="34"/>
      <c r="P35" s="290" t="s">
        <v>202</v>
      </c>
      <c r="Q35" s="289"/>
      <c r="R35" s="169"/>
    </row>
    <row r="36" spans="2:19" s="141" customFormat="1">
      <c r="B36" s="271" t="s">
        <v>229</v>
      </c>
      <c r="C36" s="272"/>
      <c r="D36" s="272"/>
      <c r="E36" s="272"/>
      <c r="F36" s="272"/>
      <c r="G36" s="272"/>
      <c r="H36" s="272"/>
      <c r="I36" s="273"/>
      <c r="J36" s="273"/>
      <c r="K36" s="273"/>
      <c r="L36" s="273" t="s">
        <v>132</v>
      </c>
      <c r="M36" s="274"/>
      <c r="N36" s="273"/>
      <c r="O36" s="271"/>
      <c r="P36" s="275"/>
      <c r="Q36" s="276"/>
      <c r="R36" s="277"/>
    </row>
    <row r="37" spans="2:19" s="141" customFormat="1">
      <c r="B37" s="144"/>
      <c r="C37" s="142"/>
      <c r="D37" s="142"/>
      <c r="E37" s="142"/>
      <c r="F37" s="142"/>
      <c r="G37" s="142"/>
      <c r="H37" s="142"/>
      <c r="I37" s="34"/>
      <c r="J37" s="143"/>
      <c r="K37" s="34"/>
      <c r="L37" s="34"/>
      <c r="M37" s="143"/>
      <c r="N37" s="34"/>
      <c r="O37" s="144"/>
      <c r="P37" s="145"/>
      <c r="Q37" s="144"/>
      <c r="R37" s="13"/>
    </row>
  </sheetData>
  <phoneticPr fontId="3" type="noConversion"/>
  <printOptions horizontalCentered="1"/>
  <pageMargins left="0" right="0" top="0.55118110236220474"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R19"/>
  <sheetViews>
    <sheetView view="pageBreakPreview" zoomScale="95" zoomScaleNormal="100" zoomScaleSheetLayoutView="95" workbookViewId="0">
      <selection activeCell="B6" sqref="B6"/>
    </sheetView>
  </sheetViews>
  <sheetFormatPr defaultColWidth="10" defaultRowHeight="16.5"/>
  <cols>
    <col min="1" max="1" width="57.25" style="34" customWidth="1"/>
    <col min="2" max="2" width="20.625" style="34" customWidth="1"/>
    <col min="3" max="3" width="32.125" style="34" customWidth="1"/>
    <col min="4" max="8" width="9.875" style="34" customWidth="1"/>
    <col min="9" max="9" width="9" style="34" customWidth="1"/>
    <col min="10" max="10" width="10.5" style="34" customWidth="1"/>
    <col min="11" max="11" width="10.125" style="34" customWidth="1"/>
    <col min="12" max="12" width="11" style="34" customWidth="1"/>
    <col min="13" max="13" width="10" style="34"/>
    <col min="14" max="14" width="11.125" style="34" customWidth="1"/>
    <col min="15" max="15" width="15.625" style="34" customWidth="1"/>
    <col min="16" max="16" width="11.125" style="34" customWidth="1"/>
    <col min="17" max="17" width="16.5" style="34" customWidth="1"/>
    <col min="18" max="254" width="10" style="34"/>
    <col min="255" max="255" width="52.625" style="34" customWidth="1"/>
    <col min="256" max="256" width="7.875" style="34" customWidth="1"/>
    <col min="257" max="257" width="8.5" style="34" customWidth="1"/>
    <col min="258" max="258" width="20.625" style="34" customWidth="1"/>
    <col min="259" max="259" width="32.125" style="34" customWidth="1"/>
    <col min="260" max="264" width="9.875" style="34" customWidth="1"/>
    <col min="265" max="265" width="9" style="34" customWidth="1"/>
    <col min="266" max="266" width="10.5" style="34" customWidth="1"/>
    <col min="267" max="267" width="10.125" style="34" customWidth="1"/>
    <col min="268" max="268" width="11" style="34" customWidth="1"/>
    <col min="269" max="269" width="10" style="34"/>
    <col min="270" max="270" width="11.125" style="34" customWidth="1"/>
    <col min="271" max="271" width="15.625" style="34" customWidth="1"/>
    <col min="272" max="272" width="11.125" style="34" customWidth="1"/>
    <col min="273" max="273" width="16.5" style="34" customWidth="1"/>
    <col min="274" max="510" width="10" style="34"/>
    <col min="511" max="511" width="52.625" style="34" customWidth="1"/>
    <col min="512" max="512" width="7.875" style="34" customWidth="1"/>
    <col min="513" max="513" width="8.5" style="34" customWidth="1"/>
    <col min="514" max="514" width="20.625" style="34" customWidth="1"/>
    <col min="515" max="515" width="32.125" style="34" customWidth="1"/>
    <col min="516" max="520" width="9.875" style="34" customWidth="1"/>
    <col min="521" max="521" width="9" style="34" customWidth="1"/>
    <col min="522" max="522" width="10.5" style="34" customWidth="1"/>
    <col min="523" max="523" width="10.125" style="34" customWidth="1"/>
    <col min="524" max="524" width="11" style="34" customWidth="1"/>
    <col min="525" max="525" width="10" style="34"/>
    <col min="526" max="526" width="11.125" style="34" customWidth="1"/>
    <col min="527" max="527" width="15.625" style="34" customWidth="1"/>
    <col min="528" max="528" width="11.125" style="34" customWidth="1"/>
    <col min="529" max="529" width="16.5" style="34" customWidth="1"/>
    <col min="530" max="766" width="10" style="34"/>
    <col min="767" max="767" width="52.625" style="34" customWidth="1"/>
    <col min="768" max="768" width="7.875" style="34" customWidth="1"/>
    <col min="769" max="769" width="8.5" style="34" customWidth="1"/>
    <col min="770" max="770" width="20.625" style="34" customWidth="1"/>
    <col min="771" max="771" width="32.125" style="34" customWidth="1"/>
    <col min="772" max="776" width="9.875" style="34" customWidth="1"/>
    <col min="777" max="777" width="9" style="34" customWidth="1"/>
    <col min="778" max="778" width="10.5" style="34" customWidth="1"/>
    <col min="779" max="779" width="10.125" style="34" customWidth="1"/>
    <col min="780" max="780" width="11" style="34" customWidth="1"/>
    <col min="781" max="781" width="10" style="34"/>
    <col min="782" max="782" width="11.125" style="34" customWidth="1"/>
    <col min="783" max="783" width="15.625" style="34" customWidth="1"/>
    <col min="784" max="784" width="11.125" style="34" customWidth="1"/>
    <col min="785" max="785" width="16.5" style="34" customWidth="1"/>
    <col min="786" max="1022" width="10" style="34"/>
    <col min="1023" max="1023" width="52.625" style="34" customWidth="1"/>
    <col min="1024" max="1024" width="7.875" style="34" customWidth="1"/>
    <col min="1025" max="1025" width="8.5" style="34" customWidth="1"/>
    <col min="1026" max="1026" width="20.625" style="34" customWidth="1"/>
    <col min="1027" max="1027" width="32.125" style="34" customWidth="1"/>
    <col min="1028" max="1032" width="9.875" style="34" customWidth="1"/>
    <col min="1033" max="1033" width="9" style="34" customWidth="1"/>
    <col min="1034" max="1034" width="10.5" style="34" customWidth="1"/>
    <col min="1035" max="1035" width="10.125" style="34" customWidth="1"/>
    <col min="1036" max="1036" width="11" style="34" customWidth="1"/>
    <col min="1037" max="1037" width="10" style="34"/>
    <col min="1038" max="1038" width="11.125" style="34" customWidth="1"/>
    <col min="1039" max="1039" width="15.625" style="34" customWidth="1"/>
    <col min="1040" max="1040" width="11.125" style="34" customWidth="1"/>
    <col min="1041" max="1041" width="16.5" style="34" customWidth="1"/>
    <col min="1042" max="1278" width="10" style="34"/>
    <col min="1279" max="1279" width="52.625" style="34" customWidth="1"/>
    <col min="1280" max="1280" width="7.875" style="34" customWidth="1"/>
    <col min="1281" max="1281" width="8.5" style="34" customWidth="1"/>
    <col min="1282" max="1282" width="20.625" style="34" customWidth="1"/>
    <col min="1283" max="1283" width="32.125" style="34" customWidth="1"/>
    <col min="1284" max="1288" width="9.875" style="34" customWidth="1"/>
    <col min="1289" max="1289" width="9" style="34" customWidth="1"/>
    <col min="1290" max="1290" width="10.5" style="34" customWidth="1"/>
    <col min="1291" max="1291" width="10.125" style="34" customWidth="1"/>
    <col min="1292" max="1292" width="11" style="34" customWidth="1"/>
    <col min="1293" max="1293" width="10" style="34"/>
    <col min="1294" max="1294" width="11.125" style="34" customWidth="1"/>
    <col min="1295" max="1295" width="15.625" style="34" customWidth="1"/>
    <col min="1296" max="1296" width="11.125" style="34" customWidth="1"/>
    <col min="1297" max="1297" width="16.5" style="34" customWidth="1"/>
    <col min="1298" max="1534" width="10" style="34"/>
    <col min="1535" max="1535" width="52.625" style="34" customWidth="1"/>
    <col min="1536" max="1536" width="7.875" style="34" customWidth="1"/>
    <col min="1537" max="1537" width="8.5" style="34" customWidth="1"/>
    <col min="1538" max="1538" width="20.625" style="34" customWidth="1"/>
    <col min="1539" max="1539" width="32.125" style="34" customWidth="1"/>
    <col min="1540" max="1544" width="9.875" style="34" customWidth="1"/>
    <col min="1545" max="1545" width="9" style="34" customWidth="1"/>
    <col min="1546" max="1546" width="10.5" style="34" customWidth="1"/>
    <col min="1547" max="1547" width="10.125" style="34" customWidth="1"/>
    <col min="1548" max="1548" width="11" style="34" customWidth="1"/>
    <col min="1549" max="1549" width="10" style="34"/>
    <col min="1550" max="1550" width="11.125" style="34" customWidth="1"/>
    <col min="1551" max="1551" width="15.625" style="34" customWidth="1"/>
    <col min="1552" max="1552" width="11.125" style="34" customWidth="1"/>
    <col min="1553" max="1553" width="16.5" style="34" customWidth="1"/>
    <col min="1554" max="1790" width="10" style="34"/>
    <col min="1791" max="1791" width="52.625" style="34" customWidth="1"/>
    <col min="1792" max="1792" width="7.875" style="34" customWidth="1"/>
    <col min="1793" max="1793" width="8.5" style="34" customWidth="1"/>
    <col min="1794" max="1794" width="20.625" style="34" customWidth="1"/>
    <col min="1795" max="1795" width="32.125" style="34" customWidth="1"/>
    <col min="1796" max="1800" width="9.875" style="34" customWidth="1"/>
    <col min="1801" max="1801" width="9" style="34" customWidth="1"/>
    <col min="1802" max="1802" width="10.5" style="34" customWidth="1"/>
    <col min="1803" max="1803" width="10.125" style="34" customWidth="1"/>
    <col min="1804" max="1804" width="11" style="34" customWidth="1"/>
    <col min="1805" max="1805" width="10" style="34"/>
    <col min="1806" max="1806" width="11.125" style="34" customWidth="1"/>
    <col min="1807" max="1807" width="15.625" style="34" customWidth="1"/>
    <col min="1808" max="1808" width="11.125" style="34" customWidth="1"/>
    <col min="1809" max="1809" width="16.5" style="34" customWidth="1"/>
    <col min="1810" max="2046" width="10" style="34"/>
    <col min="2047" max="2047" width="52.625" style="34" customWidth="1"/>
    <col min="2048" max="2048" width="7.875" style="34" customWidth="1"/>
    <col min="2049" max="2049" width="8.5" style="34" customWidth="1"/>
    <col min="2050" max="2050" width="20.625" style="34" customWidth="1"/>
    <col min="2051" max="2051" width="32.125" style="34" customWidth="1"/>
    <col min="2052" max="2056" width="9.875" style="34" customWidth="1"/>
    <col min="2057" max="2057" width="9" style="34" customWidth="1"/>
    <col min="2058" max="2058" width="10.5" style="34" customWidth="1"/>
    <col min="2059" max="2059" width="10.125" style="34" customWidth="1"/>
    <col min="2060" max="2060" width="11" style="34" customWidth="1"/>
    <col min="2061" max="2061" width="10" style="34"/>
    <col min="2062" max="2062" width="11.125" style="34" customWidth="1"/>
    <col min="2063" max="2063" width="15.625" style="34" customWidth="1"/>
    <col min="2064" max="2064" width="11.125" style="34" customWidth="1"/>
    <col min="2065" max="2065" width="16.5" style="34" customWidth="1"/>
    <col min="2066" max="2302" width="10" style="34"/>
    <col min="2303" max="2303" width="52.625" style="34" customWidth="1"/>
    <col min="2304" max="2304" width="7.875" style="34" customWidth="1"/>
    <col min="2305" max="2305" width="8.5" style="34" customWidth="1"/>
    <col min="2306" max="2306" width="20.625" style="34" customWidth="1"/>
    <col min="2307" max="2307" width="32.125" style="34" customWidth="1"/>
    <col min="2308" max="2312" width="9.875" style="34" customWidth="1"/>
    <col min="2313" max="2313" width="9" style="34" customWidth="1"/>
    <col min="2314" max="2314" width="10.5" style="34" customWidth="1"/>
    <col min="2315" max="2315" width="10.125" style="34" customWidth="1"/>
    <col min="2316" max="2316" width="11" style="34" customWidth="1"/>
    <col min="2317" max="2317" width="10" style="34"/>
    <col min="2318" max="2318" width="11.125" style="34" customWidth="1"/>
    <col min="2319" max="2319" width="15.625" style="34" customWidth="1"/>
    <col min="2320" max="2320" width="11.125" style="34" customWidth="1"/>
    <col min="2321" max="2321" width="16.5" style="34" customWidth="1"/>
    <col min="2322" max="2558" width="10" style="34"/>
    <col min="2559" max="2559" width="52.625" style="34" customWidth="1"/>
    <col min="2560" max="2560" width="7.875" style="34" customWidth="1"/>
    <col min="2561" max="2561" width="8.5" style="34" customWidth="1"/>
    <col min="2562" max="2562" width="20.625" style="34" customWidth="1"/>
    <col min="2563" max="2563" width="32.125" style="34" customWidth="1"/>
    <col min="2564" max="2568" width="9.875" style="34" customWidth="1"/>
    <col min="2569" max="2569" width="9" style="34" customWidth="1"/>
    <col min="2570" max="2570" width="10.5" style="34" customWidth="1"/>
    <col min="2571" max="2571" width="10.125" style="34" customWidth="1"/>
    <col min="2572" max="2572" width="11" style="34" customWidth="1"/>
    <col min="2573" max="2573" width="10" style="34"/>
    <col min="2574" max="2574" width="11.125" style="34" customWidth="1"/>
    <col min="2575" max="2575" width="15.625" style="34" customWidth="1"/>
    <col min="2576" max="2576" width="11.125" style="34" customWidth="1"/>
    <col min="2577" max="2577" width="16.5" style="34" customWidth="1"/>
    <col min="2578" max="2814" width="10" style="34"/>
    <col min="2815" max="2815" width="52.625" style="34" customWidth="1"/>
    <col min="2816" max="2816" width="7.875" style="34" customWidth="1"/>
    <col min="2817" max="2817" width="8.5" style="34" customWidth="1"/>
    <col min="2818" max="2818" width="20.625" style="34" customWidth="1"/>
    <col min="2819" max="2819" width="32.125" style="34" customWidth="1"/>
    <col min="2820" max="2824" width="9.875" style="34" customWidth="1"/>
    <col min="2825" max="2825" width="9" style="34" customWidth="1"/>
    <col min="2826" max="2826" width="10.5" style="34" customWidth="1"/>
    <col min="2827" max="2827" width="10.125" style="34" customWidth="1"/>
    <col min="2828" max="2828" width="11" style="34" customWidth="1"/>
    <col min="2829" max="2829" width="10" style="34"/>
    <col min="2830" max="2830" width="11.125" style="34" customWidth="1"/>
    <col min="2831" max="2831" width="15.625" style="34" customWidth="1"/>
    <col min="2832" max="2832" width="11.125" style="34" customWidth="1"/>
    <col min="2833" max="2833" width="16.5" style="34" customWidth="1"/>
    <col min="2834" max="3070" width="10" style="34"/>
    <col min="3071" max="3071" width="52.625" style="34" customWidth="1"/>
    <col min="3072" max="3072" width="7.875" style="34" customWidth="1"/>
    <col min="3073" max="3073" width="8.5" style="34" customWidth="1"/>
    <col min="3074" max="3074" width="20.625" style="34" customWidth="1"/>
    <col min="3075" max="3075" width="32.125" style="34" customWidth="1"/>
    <col min="3076" max="3080" width="9.875" style="34" customWidth="1"/>
    <col min="3081" max="3081" width="9" style="34" customWidth="1"/>
    <col min="3082" max="3082" width="10.5" style="34" customWidth="1"/>
    <col min="3083" max="3083" width="10.125" style="34" customWidth="1"/>
    <col min="3084" max="3084" width="11" style="34" customWidth="1"/>
    <col min="3085" max="3085" width="10" style="34"/>
    <col min="3086" max="3086" width="11.125" style="34" customWidth="1"/>
    <col min="3087" max="3087" width="15.625" style="34" customWidth="1"/>
    <col min="3088" max="3088" width="11.125" style="34" customWidth="1"/>
    <col min="3089" max="3089" width="16.5" style="34" customWidth="1"/>
    <col min="3090" max="3326" width="10" style="34"/>
    <col min="3327" max="3327" width="52.625" style="34" customWidth="1"/>
    <col min="3328" max="3328" width="7.875" style="34" customWidth="1"/>
    <col min="3329" max="3329" width="8.5" style="34" customWidth="1"/>
    <col min="3330" max="3330" width="20.625" style="34" customWidth="1"/>
    <col min="3331" max="3331" width="32.125" style="34" customWidth="1"/>
    <col min="3332" max="3336" width="9.875" style="34" customWidth="1"/>
    <col min="3337" max="3337" width="9" style="34" customWidth="1"/>
    <col min="3338" max="3338" width="10.5" style="34" customWidth="1"/>
    <col min="3339" max="3339" width="10.125" style="34" customWidth="1"/>
    <col min="3340" max="3340" width="11" style="34" customWidth="1"/>
    <col min="3341" max="3341" width="10" style="34"/>
    <col min="3342" max="3342" width="11.125" style="34" customWidth="1"/>
    <col min="3343" max="3343" width="15.625" style="34" customWidth="1"/>
    <col min="3344" max="3344" width="11.125" style="34" customWidth="1"/>
    <col min="3345" max="3345" width="16.5" style="34" customWidth="1"/>
    <col min="3346" max="3582" width="10" style="34"/>
    <col min="3583" max="3583" width="52.625" style="34" customWidth="1"/>
    <col min="3584" max="3584" width="7.875" style="34" customWidth="1"/>
    <col min="3585" max="3585" width="8.5" style="34" customWidth="1"/>
    <col min="3586" max="3586" width="20.625" style="34" customWidth="1"/>
    <col min="3587" max="3587" width="32.125" style="34" customWidth="1"/>
    <col min="3588" max="3592" width="9.875" style="34" customWidth="1"/>
    <col min="3593" max="3593" width="9" style="34" customWidth="1"/>
    <col min="3594" max="3594" width="10.5" style="34" customWidth="1"/>
    <col min="3595" max="3595" width="10.125" style="34" customWidth="1"/>
    <col min="3596" max="3596" width="11" style="34" customWidth="1"/>
    <col min="3597" max="3597" width="10" style="34"/>
    <col min="3598" max="3598" width="11.125" style="34" customWidth="1"/>
    <col min="3599" max="3599" width="15.625" style="34" customWidth="1"/>
    <col min="3600" max="3600" width="11.125" style="34" customWidth="1"/>
    <col min="3601" max="3601" width="16.5" style="34" customWidth="1"/>
    <col min="3602" max="3838" width="10" style="34"/>
    <col min="3839" max="3839" width="52.625" style="34" customWidth="1"/>
    <col min="3840" max="3840" width="7.875" style="34" customWidth="1"/>
    <col min="3841" max="3841" width="8.5" style="34" customWidth="1"/>
    <col min="3842" max="3842" width="20.625" style="34" customWidth="1"/>
    <col min="3843" max="3843" width="32.125" style="34" customWidth="1"/>
    <col min="3844" max="3848" width="9.875" style="34" customWidth="1"/>
    <col min="3849" max="3849" width="9" style="34" customWidth="1"/>
    <col min="3850" max="3850" width="10.5" style="34" customWidth="1"/>
    <col min="3851" max="3851" width="10.125" style="34" customWidth="1"/>
    <col min="3852" max="3852" width="11" style="34" customWidth="1"/>
    <col min="3853" max="3853" width="10" style="34"/>
    <col min="3854" max="3854" width="11.125" style="34" customWidth="1"/>
    <col min="3855" max="3855" width="15.625" style="34" customWidth="1"/>
    <col min="3856" max="3856" width="11.125" style="34" customWidth="1"/>
    <col min="3857" max="3857" width="16.5" style="34" customWidth="1"/>
    <col min="3858" max="4094" width="10" style="34"/>
    <col min="4095" max="4095" width="52.625" style="34" customWidth="1"/>
    <col min="4096" max="4096" width="7.875" style="34" customWidth="1"/>
    <col min="4097" max="4097" width="8.5" style="34" customWidth="1"/>
    <col min="4098" max="4098" width="20.625" style="34" customWidth="1"/>
    <col min="4099" max="4099" width="32.125" style="34" customWidth="1"/>
    <col min="4100" max="4104" width="9.875" style="34" customWidth="1"/>
    <col min="4105" max="4105" width="9" style="34" customWidth="1"/>
    <col min="4106" max="4106" width="10.5" style="34" customWidth="1"/>
    <col min="4107" max="4107" width="10.125" style="34" customWidth="1"/>
    <col min="4108" max="4108" width="11" style="34" customWidth="1"/>
    <col min="4109" max="4109" width="10" style="34"/>
    <col min="4110" max="4110" width="11.125" style="34" customWidth="1"/>
    <col min="4111" max="4111" width="15.625" style="34" customWidth="1"/>
    <col min="4112" max="4112" width="11.125" style="34" customWidth="1"/>
    <col min="4113" max="4113" width="16.5" style="34" customWidth="1"/>
    <col min="4114" max="4350" width="10" style="34"/>
    <col min="4351" max="4351" width="52.625" style="34" customWidth="1"/>
    <col min="4352" max="4352" width="7.875" style="34" customWidth="1"/>
    <col min="4353" max="4353" width="8.5" style="34" customWidth="1"/>
    <col min="4354" max="4354" width="20.625" style="34" customWidth="1"/>
    <col min="4355" max="4355" width="32.125" style="34" customWidth="1"/>
    <col min="4356" max="4360" width="9.875" style="34" customWidth="1"/>
    <col min="4361" max="4361" width="9" style="34" customWidth="1"/>
    <col min="4362" max="4362" width="10.5" style="34" customWidth="1"/>
    <col min="4363" max="4363" width="10.125" style="34" customWidth="1"/>
    <col min="4364" max="4364" width="11" style="34" customWidth="1"/>
    <col min="4365" max="4365" width="10" style="34"/>
    <col min="4366" max="4366" width="11.125" style="34" customWidth="1"/>
    <col min="4367" max="4367" width="15.625" style="34" customWidth="1"/>
    <col min="4368" max="4368" width="11.125" style="34" customWidth="1"/>
    <col min="4369" max="4369" width="16.5" style="34" customWidth="1"/>
    <col min="4370" max="4606" width="10" style="34"/>
    <col min="4607" max="4607" width="52.625" style="34" customWidth="1"/>
    <col min="4608" max="4608" width="7.875" style="34" customWidth="1"/>
    <col min="4609" max="4609" width="8.5" style="34" customWidth="1"/>
    <col min="4610" max="4610" width="20.625" style="34" customWidth="1"/>
    <col min="4611" max="4611" width="32.125" style="34" customWidth="1"/>
    <col min="4612" max="4616" width="9.875" style="34" customWidth="1"/>
    <col min="4617" max="4617" width="9" style="34" customWidth="1"/>
    <col min="4618" max="4618" width="10.5" style="34" customWidth="1"/>
    <col min="4619" max="4619" width="10.125" style="34" customWidth="1"/>
    <col min="4620" max="4620" width="11" style="34" customWidth="1"/>
    <col min="4621" max="4621" width="10" style="34"/>
    <col min="4622" max="4622" width="11.125" style="34" customWidth="1"/>
    <col min="4623" max="4623" width="15.625" style="34" customWidth="1"/>
    <col min="4624" max="4624" width="11.125" style="34" customWidth="1"/>
    <col min="4625" max="4625" width="16.5" style="34" customWidth="1"/>
    <col min="4626" max="4862" width="10" style="34"/>
    <col min="4863" max="4863" width="52.625" style="34" customWidth="1"/>
    <col min="4864" max="4864" width="7.875" style="34" customWidth="1"/>
    <col min="4865" max="4865" width="8.5" style="34" customWidth="1"/>
    <col min="4866" max="4866" width="20.625" style="34" customWidth="1"/>
    <col min="4867" max="4867" width="32.125" style="34" customWidth="1"/>
    <col min="4868" max="4872" width="9.875" style="34" customWidth="1"/>
    <col min="4873" max="4873" width="9" style="34" customWidth="1"/>
    <col min="4874" max="4874" width="10.5" style="34" customWidth="1"/>
    <col min="4875" max="4875" width="10.125" style="34" customWidth="1"/>
    <col min="4876" max="4876" width="11" style="34" customWidth="1"/>
    <col min="4877" max="4877" width="10" style="34"/>
    <col min="4878" max="4878" width="11.125" style="34" customWidth="1"/>
    <col min="4879" max="4879" width="15.625" style="34" customWidth="1"/>
    <col min="4880" max="4880" width="11.125" style="34" customWidth="1"/>
    <col min="4881" max="4881" width="16.5" style="34" customWidth="1"/>
    <col min="4882" max="5118" width="10" style="34"/>
    <col min="5119" max="5119" width="52.625" style="34" customWidth="1"/>
    <col min="5120" max="5120" width="7.875" style="34" customWidth="1"/>
    <col min="5121" max="5121" width="8.5" style="34" customWidth="1"/>
    <col min="5122" max="5122" width="20.625" style="34" customWidth="1"/>
    <col min="5123" max="5123" width="32.125" style="34" customWidth="1"/>
    <col min="5124" max="5128" width="9.875" style="34" customWidth="1"/>
    <col min="5129" max="5129" width="9" style="34" customWidth="1"/>
    <col min="5130" max="5130" width="10.5" style="34" customWidth="1"/>
    <col min="5131" max="5131" width="10.125" style="34" customWidth="1"/>
    <col min="5132" max="5132" width="11" style="34" customWidth="1"/>
    <col min="5133" max="5133" width="10" style="34"/>
    <col min="5134" max="5134" width="11.125" style="34" customWidth="1"/>
    <col min="5135" max="5135" width="15.625" style="34" customWidth="1"/>
    <col min="5136" max="5136" width="11.125" style="34" customWidth="1"/>
    <col min="5137" max="5137" width="16.5" style="34" customWidth="1"/>
    <col min="5138" max="5374" width="10" style="34"/>
    <col min="5375" max="5375" width="52.625" style="34" customWidth="1"/>
    <col min="5376" max="5376" width="7.875" style="34" customWidth="1"/>
    <col min="5377" max="5377" width="8.5" style="34" customWidth="1"/>
    <col min="5378" max="5378" width="20.625" style="34" customWidth="1"/>
    <col min="5379" max="5379" width="32.125" style="34" customWidth="1"/>
    <col min="5380" max="5384" width="9.875" style="34" customWidth="1"/>
    <col min="5385" max="5385" width="9" style="34" customWidth="1"/>
    <col min="5386" max="5386" width="10.5" style="34" customWidth="1"/>
    <col min="5387" max="5387" width="10.125" style="34" customWidth="1"/>
    <col min="5388" max="5388" width="11" style="34" customWidth="1"/>
    <col min="5389" max="5389" width="10" style="34"/>
    <col min="5390" max="5390" width="11.125" style="34" customWidth="1"/>
    <col min="5391" max="5391" width="15.625" style="34" customWidth="1"/>
    <col min="5392" max="5392" width="11.125" style="34" customWidth="1"/>
    <col min="5393" max="5393" width="16.5" style="34" customWidth="1"/>
    <col min="5394" max="5630" width="10" style="34"/>
    <col min="5631" max="5631" width="52.625" style="34" customWidth="1"/>
    <col min="5632" max="5632" width="7.875" style="34" customWidth="1"/>
    <col min="5633" max="5633" width="8.5" style="34" customWidth="1"/>
    <col min="5634" max="5634" width="20.625" style="34" customWidth="1"/>
    <col min="5635" max="5635" width="32.125" style="34" customWidth="1"/>
    <col min="5636" max="5640" width="9.875" style="34" customWidth="1"/>
    <col min="5641" max="5641" width="9" style="34" customWidth="1"/>
    <col min="5642" max="5642" width="10.5" style="34" customWidth="1"/>
    <col min="5643" max="5643" width="10.125" style="34" customWidth="1"/>
    <col min="5644" max="5644" width="11" style="34" customWidth="1"/>
    <col min="5645" max="5645" width="10" style="34"/>
    <col min="5646" max="5646" width="11.125" style="34" customWidth="1"/>
    <col min="5647" max="5647" width="15.625" style="34" customWidth="1"/>
    <col min="5648" max="5648" width="11.125" style="34" customWidth="1"/>
    <col min="5649" max="5649" width="16.5" style="34" customWidth="1"/>
    <col min="5650" max="5886" width="10" style="34"/>
    <col min="5887" max="5887" width="52.625" style="34" customWidth="1"/>
    <col min="5888" max="5888" width="7.875" style="34" customWidth="1"/>
    <col min="5889" max="5889" width="8.5" style="34" customWidth="1"/>
    <col min="5890" max="5890" width="20.625" style="34" customWidth="1"/>
    <col min="5891" max="5891" width="32.125" style="34" customWidth="1"/>
    <col min="5892" max="5896" width="9.875" style="34" customWidth="1"/>
    <col min="5897" max="5897" width="9" style="34" customWidth="1"/>
    <col min="5898" max="5898" width="10.5" style="34" customWidth="1"/>
    <col min="5899" max="5899" width="10.125" style="34" customWidth="1"/>
    <col min="5900" max="5900" width="11" style="34" customWidth="1"/>
    <col min="5901" max="5901" width="10" style="34"/>
    <col min="5902" max="5902" width="11.125" style="34" customWidth="1"/>
    <col min="5903" max="5903" width="15.625" style="34" customWidth="1"/>
    <col min="5904" max="5904" width="11.125" style="34" customWidth="1"/>
    <col min="5905" max="5905" width="16.5" style="34" customWidth="1"/>
    <col min="5906" max="6142" width="10" style="34"/>
    <col min="6143" max="6143" width="52.625" style="34" customWidth="1"/>
    <col min="6144" max="6144" width="7.875" style="34" customWidth="1"/>
    <col min="6145" max="6145" width="8.5" style="34" customWidth="1"/>
    <col min="6146" max="6146" width="20.625" style="34" customWidth="1"/>
    <col min="6147" max="6147" width="32.125" style="34" customWidth="1"/>
    <col min="6148" max="6152" width="9.875" style="34" customWidth="1"/>
    <col min="6153" max="6153" width="9" style="34" customWidth="1"/>
    <col min="6154" max="6154" width="10.5" style="34" customWidth="1"/>
    <col min="6155" max="6155" width="10.125" style="34" customWidth="1"/>
    <col min="6156" max="6156" width="11" style="34" customWidth="1"/>
    <col min="6157" max="6157" width="10" style="34"/>
    <col min="6158" max="6158" width="11.125" style="34" customWidth="1"/>
    <col min="6159" max="6159" width="15.625" style="34" customWidth="1"/>
    <col min="6160" max="6160" width="11.125" style="34" customWidth="1"/>
    <col min="6161" max="6161" width="16.5" style="34" customWidth="1"/>
    <col min="6162" max="6398" width="10" style="34"/>
    <col min="6399" max="6399" width="52.625" style="34" customWidth="1"/>
    <col min="6400" max="6400" width="7.875" style="34" customWidth="1"/>
    <col min="6401" max="6401" width="8.5" style="34" customWidth="1"/>
    <col min="6402" max="6402" width="20.625" style="34" customWidth="1"/>
    <col min="6403" max="6403" width="32.125" style="34" customWidth="1"/>
    <col min="6404" max="6408" width="9.875" style="34" customWidth="1"/>
    <col min="6409" max="6409" width="9" style="34" customWidth="1"/>
    <col min="6410" max="6410" width="10.5" style="34" customWidth="1"/>
    <col min="6411" max="6411" width="10.125" style="34" customWidth="1"/>
    <col min="6412" max="6412" width="11" style="34" customWidth="1"/>
    <col min="6413" max="6413" width="10" style="34"/>
    <col min="6414" max="6414" width="11.125" style="34" customWidth="1"/>
    <col min="6415" max="6415" width="15.625" style="34" customWidth="1"/>
    <col min="6416" max="6416" width="11.125" style="34" customWidth="1"/>
    <col min="6417" max="6417" width="16.5" style="34" customWidth="1"/>
    <col min="6418" max="6654" width="10" style="34"/>
    <col min="6655" max="6655" width="52.625" style="34" customWidth="1"/>
    <col min="6656" max="6656" width="7.875" style="34" customWidth="1"/>
    <col min="6657" max="6657" width="8.5" style="34" customWidth="1"/>
    <col min="6658" max="6658" width="20.625" style="34" customWidth="1"/>
    <col min="6659" max="6659" width="32.125" style="34" customWidth="1"/>
    <col min="6660" max="6664" width="9.875" style="34" customWidth="1"/>
    <col min="6665" max="6665" width="9" style="34" customWidth="1"/>
    <col min="6666" max="6666" width="10.5" style="34" customWidth="1"/>
    <col min="6667" max="6667" width="10.125" style="34" customWidth="1"/>
    <col min="6668" max="6668" width="11" style="34" customWidth="1"/>
    <col min="6669" max="6669" width="10" style="34"/>
    <col min="6670" max="6670" width="11.125" style="34" customWidth="1"/>
    <col min="6671" max="6671" width="15.625" style="34" customWidth="1"/>
    <col min="6672" max="6672" width="11.125" style="34" customWidth="1"/>
    <col min="6673" max="6673" width="16.5" style="34" customWidth="1"/>
    <col min="6674" max="6910" width="10" style="34"/>
    <col min="6911" max="6911" width="52.625" style="34" customWidth="1"/>
    <col min="6912" max="6912" width="7.875" style="34" customWidth="1"/>
    <col min="6913" max="6913" width="8.5" style="34" customWidth="1"/>
    <col min="6914" max="6914" width="20.625" style="34" customWidth="1"/>
    <col min="6915" max="6915" width="32.125" style="34" customWidth="1"/>
    <col min="6916" max="6920" width="9.875" style="34" customWidth="1"/>
    <col min="6921" max="6921" width="9" style="34" customWidth="1"/>
    <col min="6922" max="6922" width="10.5" style="34" customWidth="1"/>
    <col min="6923" max="6923" width="10.125" style="34" customWidth="1"/>
    <col min="6924" max="6924" width="11" style="34" customWidth="1"/>
    <col min="6925" max="6925" width="10" style="34"/>
    <col min="6926" max="6926" width="11.125" style="34" customWidth="1"/>
    <col min="6927" max="6927" width="15.625" style="34" customWidth="1"/>
    <col min="6928" max="6928" width="11.125" style="34" customWidth="1"/>
    <col min="6929" max="6929" width="16.5" style="34" customWidth="1"/>
    <col min="6930" max="7166" width="10" style="34"/>
    <col min="7167" max="7167" width="52.625" style="34" customWidth="1"/>
    <col min="7168" max="7168" width="7.875" style="34" customWidth="1"/>
    <col min="7169" max="7169" width="8.5" style="34" customWidth="1"/>
    <col min="7170" max="7170" width="20.625" style="34" customWidth="1"/>
    <col min="7171" max="7171" width="32.125" style="34" customWidth="1"/>
    <col min="7172" max="7176" width="9.875" style="34" customWidth="1"/>
    <col min="7177" max="7177" width="9" style="34" customWidth="1"/>
    <col min="7178" max="7178" width="10.5" style="34" customWidth="1"/>
    <col min="7179" max="7179" width="10.125" style="34" customWidth="1"/>
    <col min="7180" max="7180" width="11" style="34" customWidth="1"/>
    <col min="7181" max="7181" width="10" style="34"/>
    <col min="7182" max="7182" width="11.125" style="34" customWidth="1"/>
    <col min="7183" max="7183" width="15.625" style="34" customWidth="1"/>
    <col min="7184" max="7184" width="11.125" style="34" customWidth="1"/>
    <col min="7185" max="7185" width="16.5" style="34" customWidth="1"/>
    <col min="7186" max="7422" width="10" style="34"/>
    <col min="7423" max="7423" width="52.625" style="34" customWidth="1"/>
    <col min="7424" max="7424" width="7.875" style="34" customWidth="1"/>
    <col min="7425" max="7425" width="8.5" style="34" customWidth="1"/>
    <col min="7426" max="7426" width="20.625" style="34" customWidth="1"/>
    <col min="7427" max="7427" width="32.125" style="34" customWidth="1"/>
    <col min="7428" max="7432" width="9.875" style="34" customWidth="1"/>
    <col min="7433" max="7433" width="9" style="34" customWidth="1"/>
    <col min="7434" max="7434" width="10.5" style="34" customWidth="1"/>
    <col min="7435" max="7435" width="10.125" style="34" customWidth="1"/>
    <col min="7436" max="7436" width="11" style="34" customWidth="1"/>
    <col min="7437" max="7437" width="10" style="34"/>
    <col min="7438" max="7438" width="11.125" style="34" customWidth="1"/>
    <col min="7439" max="7439" width="15.625" style="34" customWidth="1"/>
    <col min="7440" max="7440" width="11.125" style="34" customWidth="1"/>
    <col min="7441" max="7441" width="16.5" style="34" customWidth="1"/>
    <col min="7442" max="7678" width="10" style="34"/>
    <col min="7679" max="7679" width="52.625" style="34" customWidth="1"/>
    <col min="7680" max="7680" width="7.875" style="34" customWidth="1"/>
    <col min="7681" max="7681" width="8.5" style="34" customWidth="1"/>
    <col min="7682" max="7682" width="20.625" style="34" customWidth="1"/>
    <col min="7683" max="7683" width="32.125" style="34" customWidth="1"/>
    <col min="7684" max="7688" width="9.875" style="34" customWidth="1"/>
    <col min="7689" max="7689" width="9" style="34" customWidth="1"/>
    <col min="7690" max="7690" width="10.5" style="34" customWidth="1"/>
    <col min="7691" max="7691" width="10.125" style="34" customWidth="1"/>
    <col min="7692" max="7692" width="11" style="34" customWidth="1"/>
    <col min="7693" max="7693" width="10" style="34"/>
    <col min="7694" max="7694" width="11.125" style="34" customWidth="1"/>
    <col min="7695" max="7695" width="15.625" style="34" customWidth="1"/>
    <col min="7696" max="7696" width="11.125" style="34" customWidth="1"/>
    <col min="7697" max="7697" width="16.5" style="34" customWidth="1"/>
    <col min="7698" max="7934" width="10" style="34"/>
    <col min="7935" max="7935" width="52.625" style="34" customWidth="1"/>
    <col min="7936" max="7936" width="7.875" style="34" customWidth="1"/>
    <col min="7937" max="7937" width="8.5" style="34" customWidth="1"/>
    <col min="7938" max="7938" width="20.625" style="34" customWidth="1"/>
    <col min="7939" max="7939" width="32.125" style="34" customWidth="1"/>
    <col min="7940" max="7944" width="9.875" style="34" customWidth="1"/>
    <col min="7945" max="7945" width="9" style="34" customWidth="1"/>
    <col min="7946" max="7946" width="10.5" style="34" customWidth="1"/>
    <col min="7947" max="7947" width="10.125" style="34" customWidth="1"/>
    <col min="7948" max="7948" width="11" style="34" customWidth="1"/>
    <col min="7949" max="7949" width="10" style="34"/>
    <col min="7950" max="7950" width="11.125" style="34" customWidth="1"/>
    <col min="7951" max="7951" width="15.625" style="34" customWidth="1"/>
    <col min="7952" max="7952" width="11.125" style="34" customWidth="1"/>
    <col min="7953" max="7953" width="16.5" style="34" customWidth="1"/>
    <col min="7954" max="8190" width="10" style="34"/>
    <col min="8191" max="8191" width="52.625" style="34" customWidth="1"/>
    <col min="8192" max="8192" width="7.875" style="34" customWidth="1"/>
    <col min="8193" max="8193" width="8.5" style="34" customWidth="1"/>
    <col min="8194" max="8194" width="20.625" style="34" customWidth="1"/>
    <col min="8195" max="8195" width="32.125" style="34" customWidth="1"/>
    <col min="8196" max="8200" width="9.875" style="34" customWidth="1"/>
    <col min="8201" max="8201" width="9" style="34" customWidth="1"/>
    <col min="8202" max="8202" width="10.5" style="34" customWidth="1"/>
    <col min="8203" max="8203" width="10.125" style="34" customWidth="1"/>
    <col min="8204" max="8204" width="11" style="34" customWidth="1"/>
    <col min="8205" max="8205" width="10" style="34"/>
    <col min="8206" max="8206" width="11.125" style="34" customWidth="1"/>
    <col min="8207" max="8207" width="15.625" style="34" customWidth="1"/>
    <col min="8208" max="8208" width="11.125" style="34" customWidth="1"/>
    <col min="8209" max="8209" width="16.5" style="34" customWidth="1"/>
    <col min="8210" max="8446" width="10" style="34"/>
    <col min="8447" max="8447" width="52.625" style="34" customWidth="1"/>
    <col min="8448" max="8448" width="7.875" style="34" customWidth="1"/>
    <col min="8449" max="8449" width="8.5" style="34" customWidth="1"/>
    <col min="8450" max="8450" width="20.625" style="34" customWidth="1"/>
    <col min="8451" max="8451" width="32.125" style="34" customWidth="1"/>
    <col min="8452" max="8456" width="9.875" style="34" customWidth="1"/>
    <col min="8457" max="8457" width="9" style="34" customWidth="1"/>
    <col min="8458" max="8458" width="10.5" style="34" customWidth="1"/>
    <col min="8459" max="8459" width="10.125" style="34" customWidth="1"/>
    <col min="8460" max="8460" width="11" style="34" customWidth="1"/>
    <col min="8461" max="8461" width="10" style="34"/>
    <col min="8462" max="8462" width="11.125" style="34" customWidth="1"/>
    <col min="8463" max="8463" width="15.625" style="34" customWidth="1"/>
    <col min="8464" max="8464" width="11.125" style="34" customWidth="1"/>
    <col min="8465" max="8465" width="16.5" style="34" customWidth="1"/>
    <col min="8466" max="8702" width="10" style="34"/>
    <col min="8703" max="8703" width="52.625" style="34" customWidth="1"/>
    <col min="8704" max="8704" width="7.875" style="34" customWidth="1"/>
    <col min="8705" max="8705" width="8.5" style="34" customWidth="1"/>
    <col min="8706" max="8706" width="20.625" style="34" customWidth="1"/>
    <col min="8707" max="8707" width="32.125" style="34" customWidth="1"/>
    <col min="8708" max="8712" width="9.875" style="34" customWidth="1"/>
    <col min="8713" max="8713" width="9" style="34" customWidth="1"/>
    <col min="8714" max="8714" width="10.5" style="34" customWidth="1"/>
    <col min="8715" max="8715" width="10.125" style="34" customWidth="1"/>
    <col min="8716" max="8716" width="11" style="34" customWidth="1"/>
    <col min="8717" max="8717" width="10" style="34"/>
    <col min="8718" max="8718" width="11.125" style="34" customWidth="1"/>
    <col min="8719" max="8719" width="15.625" style="34" customWidth="1"/>
    <col min="8720" max="8720" width="11.125" style="34" customWidth="1"/>
    <col min="8721" max="8721" width="16.5" style="34" customWidth="1"/>
    <col min="8722" max="8958" width="10" style="34"/>
    <col min="8959" max="8959" width="52.625" style="34" customWidth="1"/>
    <col min="8960" max="8960" width="7.875" style="34" customWidth="1"/>
    <col min="8961" max="8961" width="8.5" style="34" customWidth="1"/>
    <col min="8962" max="8962" width="20.625" style="34" customWidth="1"/>
    <col min="8963" max="8963" width="32.125" style="34" customWidth="1"/>
    <col min="8964" max="8968" width="9.875" style="34" customWidth="1"/>
    <col min="8969" max="8969" width="9" style="34" customWidth="1"/>
    <col min="8970" max="8970" width="10.5" style="34" customWidth="1"/>
    <col min="8971" max="8971" width="10.125" style="34" customWidth="1"/>
    <col min="8972" max="8972" width="11" style="34" customWidth="1"/>
    <col min="8973" max="8973" width="10" style="34"/>
    <col min="8974" max="8974" width="11.125" style="34" customWidth="1"/>
    <col min="8975" max="8975" width="15.625" style="34" customWidth="1"/>
    <col min="8976" max="8976" width="11.125" style="34" customWidth="1"/>
    <col min="8977" max="8977" width="16.5" style="34" customWidth="1"/>
    <col min="8978" max="9214" width="10" style="34"/>
    <col min="9215" max="9215" width="52.625" style="34" customWidth="1"/>
    <col min="9216" max="9216" width="7.875" style="34" customWidth="1"/>
    <col min="9217" max="9217" width="8.5" style="34" customWidth="1"/>
    <col min="9218" max="9218" width="20.625" style="34" customWidth="1"/>
    <col min="9219" max="9219" width="32.125" style="34" customWidth="1"/>
    <col min="9220" max="9224" width="9.875" style="34" customWidth="1"/>
    <col min="9225" max="9225" width="9" style="34" customWidth="1"/>
    <col min="9226" max="9226" width="10.5" style="34" customWidth="1"/>
    <col min="9227" max="9227" width="10.125" style="34" customWidth="1"/>
    <col min="9228" max="9228" width="11" style="34" customWidth="1"/>
    <col min="9229" max="9229" width="10" style="34"/>
    <col min="9230" max="9230" width="11.125" style="34" customWidth="1"/>
    <col min="9231" max="9231" width="15.625" style="34" customWidth="1"/>
    <col min="9232" max="9232" width="11.125" style="34" customWidth="1"/>
    <col min="9233" max="9233" width="16.5" style="34" customWidth="1"/>
    <col min="9234" max="9470" width="10" style="34"/>
    <col min="9471" max="9471" width="52.625" style="34" customWidth="1"/>
    <col min="9472" max="9472" width="7.875" style="34" customWidth="1"/>
    <col min="9473" max="9473" width="8.5" style="34" customWidth="1"/>
    <col min="9474" max="9474" width="20.625" style="34" customWidth="1"/>
    <col min="9475" max="9475" width="32.125" style="34" customWidth="1"/>
    <col min="9476" max="9480" width="9.875" style="34" customWidth="1"/>
    <col min="9481" max="9481" width="9" style="34" customWidth="1"/>
    <col min="9482" max="9482" width="10.5" style="34" customWidth="1"/>
    <col min="9483" max="9483" width="10.125" style="34" customWidth="1"/>
    <col min="9484" max="9484" width="11" style="34" customWidth="1"/>
    <col min="9485" max="9485" width="10" style="34"/>
    <col min="9486" max="9486" width="11.125" style="34" customWidth="1"/>
    <col min="9487" max="9487" width="15.625" style="34" customWidth="1"/>
    <col min="9488" max="9488" width="11.125" style="34" customWidth="1"/>
    <col min="9489" max="9489" width="16.5" style="34" customWidth="1"/>
    <col min="9490" max="9726" width="10" style="34"/>
    <col min="9727" max="9727" width="52.625" style="34" customWidth="1"/>
    <col min="9728" max="9728" width="7.875" style="34" customWidth="1"/>
    <col min="9729" max="9729" width="8.5" style="34" customWidth="1"/>
    <col min="9730" max="9730" width="20.625" style="34" customWidth="1"/>
    <col min="9731" max="9731" width="32.125" style="34" customWidth="1"/>
    <col min="9732" max="9736" width="9.875" style="34" customWidth="1"/>
    <col min="9737" max="9737" width="9" style="34" customWidth="1"/>
    <col min="9738" max="9738" width="10.5" style="34" customWidth="1"/>
    <col min="9739" max="9739" width="10.125" style="34" customWidth="1"/>
    <col min="9740" max="9740" width="11" style="34" customWidth="1"/>
    <col min="9741" max="9741" width="10" style="34"/>
    <col min="9742" max="9742" width="11.125" style="34" customWidth="1"/>
    <col min="9743" max="9743" width="15.625" style="34" customWidth="1"/>
    <col min="9744" max="9744" width="11.125" style="34" customWidth="1"/>
    <col min="9745" max="9745" width="16.5" style="34" customWidth="1"/>
    <col min="9746" max="9982" width="10" style="34"/>
    <col min="9983" max="9983" width="52.625" style="34" customWidth="1"/>
    <col min="9984" max="9984" width="7.875" style="34" customWidth="1"/>
    <col min="9985" max="9985" width="8.5" style="34" customWidth="1"/>
    <col min="9986" max="9986" width="20.625" style="34" customWidth="1"/>
    <col min="9987" max="9987" width="32.125" style="34" customWidth="1"/>
    <col min="9988" max="9992" width="9.875" style="34" customWidth="1"/>
    <col min="9993" max="9993" width="9" style="34" customWidth="1"/>
    <col min="9994" max="9994" width="10.5" style="34" customWidth="1"/>
    <col min="9995" max="9995" width="10.125" style="34" customWidth="1"/>
    <col min="9996" max="9996" width="11" style="34" customWidth="1"/>
    <col min="9997" max="9997" width="10" style="34"/>
    <col min="9998" max="9998" width="11.125" style="34" customWidth="1"/>
    <col min="9999" max="9999" width="15.625" style="34" customWidth="1"/>
    <col min="10000" max="10000" width="11.125" style="34" customWidth="1"/>
    <col min="10001" max="10001" width="16.5" style="34" customWidth="1"/>
    <col min="10002" max="10238" width="10" style="34"/>
    <col min="10239" max="10239" width="52.625" style="34" customWidth="1"/>
    <col min="10240" max="10240" width="7.875" style="34" customWidth="1"/>
    <col min="10241" max="10241" width="8.5" style="34" customWidth="1"/>
    <col min="10242" max="10242" width="20.625" style="34" customWidth="1"/>
    <col min="10243" max="10243" width="32.125" style="34" customWidth="1"/>
    <col min="10244" max="10248" width="9.875" style="34" customWidth="1"/>
    <col min="10249" max="10249" width="9" style="34" customWidth="1"/>
    <col min="10250" max="10250" width="10.5" style="34" customWidth="1"/>
    <col min="10251" max="10251" width="10.125" style="34" customWidth="1"/>
    <col min="10252" max="10252" width="11" style="34" customWidth="1"/>
    <col min="10253" max="10253" width="10" style="34"/>
    <col min="10254" max="10254" width="11.125" style="34" customWidth="1"/>
    <col min="10255" max="10255" width="15.625" style="34" customWidth="1"/>
    <col min="10256" max="10256" width="11.125" style="34" customWidth="1"/>
    <col min="10257" max="10257" width="16.5" style="34" customWidth="1"/>
    <col min="10258" max="10494" width="10" style="34"/>
    <col min="10495" max="10495" width="52.625" style="34" customWidth="1"/>
    <col min="10496" max="10496" width="7.875" style="34" customWidth="1"/>
    <col min="10497" max="10497" width="8.5" style="34" customWidth="1"/>
    <col min="10498" max="10498" width="20.625" style="34" customWidth="1"/>
    <col min="10499" max="10499" width="32.125" style="34" customWidth="1"/>
    <col min="10500" max="10504" width="9.875" style="34" customWidth="1"/>
    <col min="10505" max="10505" width="9" style="34" customWidth="1"/>
    <col min="10506" max="10506" width="10.5" style="34" customWidth="1"/>
    <col min="10507" max="10507" width="10.125" style="34" customWidth="1"/>
    <col min="10508" max="10508" width="11" style="34" customWidth="1"/>
    <col min="10509" max="10509" width="10" style="34"/>
    <col min="10510" max="10510" width="11.125" style="34" customWidth="1"/>
    <col min="10511" max="10511" width="15.625" style="34" customWidth="1"/>
    <col min="10512" max="10512" width="11.125" style="34" customWidth="1"/>
    <col min="10513" max="10513" width="16.5" style="34" customWidth="1"/>
    <col min="10514" max="10750" width="10" style="34"/>
    <col min="10751" max="10751" width="52.625" style="34" customWidth="1"/>
    <col min="10752" max="10752" width="7.875" style="34" customWidth="1"/>
    <col min="10753" max="10753" width="8.5" style="34" customWidth="1"/>
    <col min="10754" max="10754" width="20.625" style="34" customWidth="1"/>
    <col min="10755" max="10755" width="32.125" style="34" customWidth="1"/>
    <col min="10756" max="10760" width="9.875" style="34" customWidth="1"/>
    <col min="10761" max="10761" width="9" style="34" customWidth="1"/>
    <col min="10762" max="10762" width="10.5" style="34" customWidth="1"/>
    <col min="10763" max="10763" width="10.125" style="34" customWidth="1"/>
    <col min="10764" max="10764" width="11" style="34" customWidth="1"/>
    <col min="10765" max="10765" width="10" style="34"/>
    <col min="10766" max="10766" width="11.125" style="34" customWidth="1"/>
    <col min="10767" max="10767" width="15.625" style="34" customWidth="1"/>
    <col min="10768" max="10768" width="11.125" style="34" customWidth="1"/>
    <col min="10769" max="10769" width="16.5" style="34" customWidth="1"/>
    <col min="10770" max="11006" width="10" style="34"/>
    <col min="11007" max="11007" width="52.625" style="34" customWidth="1"/>
    <col min="11008" max="11008" width="7.875" style="34" customWidth="1"/>
    <col min="11009" max="11009" width="8.5" style="34" customWidth="1"/>
    <col min="11010" max="11010" width="20.625" style="34" customWidth="1"/>
    <col min="11011" max="11011" width="32.125" style="34" customWidth="1"/>
    <col min="11012" max="11016" width="9.875" style="34" customWidth="1"/>
    <col min="11017" max="11017" width="9" style="34" customWidth="1"/>
    <col min="11018" max="11018" width="10.5" style="34" customWidth="1"/>
    <col min="11019" max="11019" width="10.125" style="34" customWidth="1"/>
    <col min="11020" max="11020" width="11" style="34" customWidth="1"/>
    <col min="11021" max="11021" width="10" style="34"/>
    <col min="11022" max="11022" width="11.125" style="34" customWidth="1"/>
    <col min="11023" max="11023" width="15.625" style="34" customWidth="1"/>
    <col min="11024" max="11024" width="11.125" style="34" customWidth="1"/>
    <col min="11025" max="11025" width="16.5" style="34" customWidth="1"/>
    <col min="11026" max="11262" width="10" style="34"/>
    <col min="11263" max="11263" width="52.625" style="34" customWidth="1"/>
    <col min="11264" max="11264" width="7.875" style="34" customWidth="1"/>
    <col min="11265" max="11265" width="8.5" style="34" customWidth="1"/>
    <col min="11266" max="11266" width="20.625" style="34" customWidth="1"/>
    <col min="11267" max="11267" width="32.125" style="34" customWidth="1"/>
    <col min="11268" max="11272" width="9.875" style="34" customWidth="1"/>
    <col min="11273" max="11273" width="9" style="34" customWidth="1"/>
    <col min="11274" max="11274" width="10.5" style="34" customWidth="1"/>
    <col min="11275" max="11275" width="10.125" style="34" customWidth="1"/>
    <col min="11276" max="11276" width="11" style="34" customWidth="1"/>
    <col min="11277" max="11277" width="10" style="34"/>
    <col min="11278" max="11278" width="11.125" style="34" customWidth="1"/>
    <col min="11279" max="11279" width="15.625" style="34" customWidth="1"/>
    <col min="11280" max="11280" width="11.125" style="34" customWidth="1"/>
    <col min="11281" max="11281" width="16.5" style="34" customWidth="1"/>
    <col min="11282" max="11518" width="10" style="34"/>
    <col min="11519" max="11519" width="52.625" style="34" customWidth="1"/>
    <col min="11520" max="11520" width="7.875" style="34" customWidth="1"/>
    <col min="11521" max="11521" width="8.5" style="34" customWidth="1"/>
    <col min="11522" max="11522" width="20.625" style="34" customWidth="1"/>
    <col min="11523" max="11523" width="32.125" style="34" customWidth="1"/>
    <col min="11524" max="11528" width="9.875" style="34" customWidth="1"/>
    <col min="11529" max="11529" width="9" style="34" customWidth="1"/>
    <col min="11530" max="11530" width="10.5" style="34" customWidth="1"/>
    <col min="11531" max="11531" width="10.125" style="34" customWidth="1"/>
    <col min="11532" max="11532" width="11" style="34" customWidth="1"/>
    <col min="11533" max="11533" width="10" style="34"/>
    <col min="11534" max="11534" width="11.125" style="34" customWidth="1"/>
    <col min="11535" max="11535" width="15.625" style="34" customWidth="1"/>
    <col min="11536" max="11536" width="11.125" style="34" customWidth="1"/>
    <col min="11537" max="11537" width="16.5" style="34" customWidth="1"/>
    <col min="11538" max="11774" width="10" style="34"/>
    <col min="11775" max="11775" width="52.625" style="34" customWidth="1"/>
    <col min="11776" max="11776" width="7.875" style="34" customWidth="1"/>
    <col min="11777" max="11777" width="8.5" style="34" customWidth="1"/>
    <col min="11778" max="11778" width="20.625" style="34" customWidth="1"/>
    <col min="11779" max="11779" width="32.125" style="34" customWidth="1"/>
    <col min="11780" max="11784" width="9.875" style="34" customWidth="1"/>
    <col min="11785" max="11785" width="9" style="34" customWidth="1"/>
    <col min="11786" max="11786" width="10.5" style="34" customWidth="1"/>
    <col min="11787" max="11787" width="10.125" style="34" customWidth="1"/>
    <col min="11788" max="11788" width="11" style="34" customWidth="1"/>
    <col min="11789" max="11789" width="10" style="34"/>
    <col min="11790" max="11790" width="11.125" style="34" customWidth="1"/>
    <col min="11791" max="11791" width="15.625" style="34" customWidth="1"/>
    <col min="11792" max="11792" width="11.125" style="34" customWidth="1"/>
    <col min="11793" max="11793" width="16.5" style="34" customWidth="1"/>
    <col min="11794" max="12030" width="10" style="34"/>
    <col min="12031" max="12031" width="52.625" style="34" customWidth="1"/>
    <col min="12032" max="12032" width="7.875" style="34" customWidth="1"/>
    <col min="12033" max="12033" width="8.5" style="34" customWidth="1"/>
    <col min="12034" max="12034" width="20.625" style="34" customWidth="1"/>
    <col min="12035" max="12035" width="32.125" style="34" customWidth="1"/>
    <col min="12036" max="12040" width="9.875" style="34" customWidth="1"/>
    <col min="12041" max="12041" width="9" style="34" customWidth="1"/>
    <col min="12042" max="12042" width="10.5" style="34" customWidth="1"/>
    <col min="12043" max="12043" width="10.125" style="34" customWidth="1"/>
    <col min="12044" max="12044" width="11" style="34" customWidth="1"/>
    <col min="12045" max="12045" width="10" style="34"/>
    <col min="12046" max="12046" width="11.125" style="34" customWidth="1"/>
    <col min="12047" max="12047" width="15.625" style="34" customWidth="1"/>
    <col min="12048" max="12048" width="11.125" style="34" customWidth="1"/>
    <col min="12049" max="12049" width="16.5" style="34" customWidth="1"/>
    <col min="12050" max="12286" width="10" style="34"/>
    <col min="12287" max="12287" width="52.625" style="34" customWidth="1"/>
    <col min="12288" max="12288" width="7.875" style="34" customWidth="1"/>
    <col min="12289" max="12289" width="8.5" style="34" customWidth="1"/>
    <col min="12290" max="12290" width="20.625" style="34" customWidth="1"/>
    <col min="12291" max="12291" width="32.125" style="34" customWidth="1"/>
    <col min="12292" max="12296" width="9.875" style="34" customWidth="1"/>
    <col min="12297" max="12297" width="9" style="34" customWidth="1"/>
    <col min="12298" max="12298" width="10.5" style="34" customWidth="1"/>
    <col min="12299" max="12299" width="10.125" style="34" customWidth="1"/>
    <col min="12300" max="12300" width="11" style="34" customWidth="1"/>
    <col min="12301" max="12301" width="10" style="34"/>
    <col min="12302" max="12302" width="11.125" style="34" customWidth="1"/>
    <col min="12303" max="12303" width="15.625" style="34" customWidth="1"/>
    <col min="12304" max="12304" width="11.125" style="34" customWidth="1"/>
    <col min="12305" max="12305" width="16.5" style="34" customWidth="1"/>
    <col min="12306" max="12542" width="10" style="34"/>
    <col min="12543" max="12543" width="52.625" style="34" customWidth="1"/>
    <col min="12544" max="12544" width="7.875" style="34" customWidth="1"/>
    <col min="12545" max="12545" width="8.5" style="34" customWidth="1"/>
    <col min="12546" max="12546" width="20.625" style="34" customWidth="1"/>
    <col min="12547" max="12547" width="32.125" style="34" customWidth="1"/>
    <col min="12548" max="12552" width="9.875" style="34" customWidth="1"/>
    <col min="12553" max="12553" width="9" style="34" customWidth="1"/>
    <col min="12554" max="12554" width="10.5" style="34" customWidth="1"/>
    <col min="12555" max="12555" width="10.125" style="34" customWidth="1"/>
    <col min="12556" max="12556" width="11" style="34" customWidth="1"/>
    <col min="12557" max="12557" width="10" style="34"/>
    <col min="12558" max="12558" width="11.125" style="34" customWidth="1"/>
    <col min="12559" max="12559" width="15.625" style="34" customWidth="1"/>
    <col min="12560" max="12560" width="11.125" style="34" customWidth="1"/>
    <col min="12561" max="12561" width="16.5" style="34" customWidth="1"/>
    <col min="12562" max="12798" width="10" style="34"/>
    <col min="12799" max="12799" width="52.625" style="34" customWidth="1"/>
    <col min="12800" max="12800" width="7.875" style="34" customWidth="1"/>
    <col min="12801" max="12801" width="8.5" style="34" customWidth="1"/>
    <col min="12802" max="12802" width="20.625" style="34" customWidth="1"/>
    <col min="12803" max="12803" width="32.125" style="34" customWidth="1"/>
    <col min="12804" max="12808" width="9.875" style="34" customWidth="1"/>
    <col min="12809" max="12809" width="9" style="34" customWidth="1"/>
    <col min="12810" max="12810" width="10.5" style="34" customWidth="1"/>
    <col min="12811" max="12811" width="10.125" style="34" customWidth="1"/>
    <col min="12812" max="12812" width="11" style="34" customWidth="1"/>
    <col min="12813" max="12813" width="10" style="34"/>
    <col min="12814" max="12814" width="11.125" style="34" customWidth="1"/>
    <col min="12815" max="12815" width="15.625" style="34" customWidth="1"/>
    <col min="12816" max="12816" width="11.125" style="34" customWidth="1"/>
    <col min="12817" max="12817" width="16.5" style="34" customWidth="1"/>
    <col min="12818" max="13054" width="10" style="34"/>
    <col min="13055" max="13055" width="52.625" style="34" customWidth="1"/>
    <col min="13056" max="13056" width="7.875" style="34" customWidth="1"/>
    <col min="13057" max="13057" width="8.5" style="34" customWidth="1"/>
    <col min="13058" max="13058" width="20.625" style="34" customWidth="1"/>
    <col min="13059" max="13059" width="32.125" style="34" customWidth="1"/>
    <col min="13060" max="13064" width="9.875" style="34" customWidth="1"/>
    <col min="13065" max="13065" width="9" style="34" customWidth="1"/>
    <col min="13066" max="13066" width="10.5" style="34" customWidth="1"/>
    <col min="13067" max="13067" width="10.125" style="34" customWidth="1"/>
    <col min="13068" max="13068" width="11" style="34" customWidth="1"/>
    <col min="13069" max="13069" width="10" style="34"/>
    <col min="13070" max="13070" width="11.125" style="34" customWidth="1"/>
    <col min="13071" max="13071" width="15.625" style="34" customWidth="1"/>
    <col min="13072" max="13072" width="11.125" style="34" customWidth="1"/>
    <col min="13073" max="13073" width="16.5" style="34" customWidth="1"/>
    <col min="13074" max="13310" width="10" style="34"/>
    <col min="13311" max="13311" width="52.625" style="34" customWidth="1"/>
    <col min="13312" max="13312" width="7.875" style="34" customWidth="1"/>
    <col min="13313" max="13313" width="8.5" style="34" customWidth="1"/>
    <col min="13314" max="13314" width="20.625" style="34" customWidth="1"/>
    <col min="13315" max="13315" width="32.125" style="34" customWidth="1"/>
    <col min="13316" max="13320" width="9.875" style="34" customWidth="1"/>
    <col min="13321" max="13321" width="9" style="34" customWidth="1"/>
    <col min="13322" max="13322" width="10.5" style="34" customWidth="1"/>
    <col min="13323" max="13323" width="10.125" style="34" customWidth="1"/>
    <col min="13324" max="13324" width="11" style="34" customWidth="1"/>
    <col min="13325" max="13325" width="10" style="34"/>
    <col min="13326" max="13326" width="11.125" style="34" customWidth="1"/>
    <col min="13327" max="13327" width="15.625" style="34" customWidth="1"/>
    <col min="13328" max="13328" width="11.125" style="34" customWidth="1"/>
    <col min="13329" max="13329" width="16.5" style="34" customWidth="1"/>
    <col min="13330" max="13566" width="10" style="34"/>
    <col min="13567" max="13567" width="52.625" style="34" customWidth="1"/>
    <col min="13568" max="13568" width="7.875" style="34" customWidth="1"/>
    <col min="13569" max="13569" width="8.5" style="34" customWidth="1"/>
    <col min="13570" max="13570" width="20.625" style="34" customWidth="1"/>
    <col min="13571" max="13571" width="32.125" style="34" customWidth="1"/>
    <col min="13572" max="13576" width="9.875" style="34" customWidth="1"/>
    <col min="13577" max="13577" width="9" style="34" customWidth="1"/>
    <col min="13578" max="13578" width="10.5" style="34" customWidth="1"/>
    <col min="13579" max="13579" width="10.125" style="34" customWidth="1"/>
    <col min="13580" max="13580" width="11" style="34" customWidth="1"/>
    <col min="13581" max="13581" width="10" style="34"/>
    <col min="13582" max="13582" width="11.125" style="34" customWidth="1"/>
    <col min="13583" max="13583" width="15.625" style="34" customWidth="1"/>
    <col min="13584" max="13584" width="11.125" style="34" customWidth="1"/>
    <col min="13585" max="13585" width="16.5" style="34" customWidth="1"/>
    <col min="13586" max="13822" width="10" style="34"/>
    <col min="13823" max="13823" width="52.625" style="34" customWidth="1"/>
    <col min="13824" max="13824" width="7.875" style="34" customWidth="1"/>
    <col min="13825" max="13825" width="8.5" style="34" customWidth="1"/>
    <col min="13826" max="13826" width="20.625" style="34" customWidth="1"/>
    <col min="13827" max="13827" width="32.125" style="34" customWidth="1"/>
    <col min="13828" max="13832" width="9.875" style="34" customWidth="1"/>
    <col min="13833" max="13833" width="9" style="34" customWidth="1"/>
    <col min="13834" max="13834" width="10.5" style="34" customWidth="1"/>
    <col min="13835" max="13835" width="10.125" style="34" customWidth="1"/>
    <col min="13836" max="13836" width="11" style="34" customWidth="1"/>
    <col min="13837" max="13837" width="10" style="34"/>
    <col min="13838" max="13838" width="11.125" style="34" customWidth="1"/>
    <col min="13839" max="13839" width="15.625" style="34" customWidth="1"/>
    <col min="13840" max="13840" width="11.125" style="34" customWidth="1"/>
    <col min="13841" max="13841" width="16.5" style="34" customWidth="1"/>
    <col min="13842" max="14078" width="10" style="34"/>
    <col min="14079" max="14079" width="52.625" style="34" customWidth="1"/>
    <col min="14080" max="14080" width="7.875" style="34" customWidth="1"/>
    <col min="14081" max="14081" width="8.5" style="34" customWidth="1"/>
    <col min="14082" max="14082" width="20.625" style="34" customWidth="1"/>
    <col min="14083" max="14083" width="32.125" style="34" customWidth="1"/>
    <col min="14084" max="14088" width="9.875" style="34" customWidth="1"/>
    <col min="14089" max="14089" width="9" style="34" customWidth="1"/>
    <col min="14090" max="14090" width="10.5" style="34" customWidth="1"/>
    <col min="14091" max="14091" width="10.125" style="34" customWidth="1"/>
    <col min="14092" max="14092" width="11" style="34" customWidth="1"/>
    <col min="14093" max="14093" width="10" style="34"/>
    <col min="14094" max="14094" width="11.125" style="34" customWidth="1"/>
    <col min="14095" max="14095" width="15.625" style="34" customWidth="1"/>
    <col min="14096" max="14096" width="11.125" style="34" customWidth="1"/>
    <col min="14097" max="14097" width="16.5" style="34" customWidth="1"/>
    <col min="14098" max="14334" width="10" style="34"/>
    <col min="14335" max="14335" width="52.625" style="34" customWidth="1"/>
    <col min="14336" max="14336" width="7.875" style="34" customWidth="1"/>
    <col min="14337" max="14337" width="8.5" style="34" customWidth="1"/>
    <col min="14338" max="14338" width="20.625" style="34" customWidth="1"/>
    <col min="14339" max="14339" width="32.125" style="34" customWidth="1"/>
    <col min="14340" max="14344" width="9.875" style="34" customWidth="1"/>
    <col min="14345" max="14345" width="9" style="34" customWidth="1"/>
    <col min="14346" max="14346" width="10.5" style="34" customWidth="1"/>
    <col min="14347" max="14347" width="10.125" style="34" customWidth="1"/>
    <col min="14348" max="14348" width="11" style="34" customWidth="1"/>
    <col min="14349" max="14349" width="10" style="34"/>
    <col min="14350" max="14350" width="11.125" style="34" customWidth="1"/>
    <col min="14351" max="14351" width="15.625" style="34" customWidth="1"/>
    <col min="14352" max="14352" width="11.125" style="34" customWidth="1"/>
    <col min="14353" max="14353" width="16.5" style="34" customWidth="1"/>
    <col min="14354" max="14590" width="10" style="34"/>
    <col min="14591" max="14591" width="52.625" style="34" customWidth="1"/>
    <col min="14592" max="14592" width="7.875" style="34" customWidth="1"/>
    <col min="14593" max="14593" width="8.5" style="34" customWidth="1"/>
    <col min="14594" max="14594" width="20.625" style="34" customWidth="1"/>
    <col min="14595" max="14595" width="32.125" style="34" customWidth="1"/>
    <col min="14596" max="14600" width="9.875" style="34" customWidth="1"/>
    <col min="14601" max="14601" width="9" style="34" customWidth="1"/>
    <col min="14602" max="14602" width="10.5" style="34" customWidth="1"/>
    <col min="14603" max="14603" width="10.125" style="34" customWidth="1"/>
    <col min="14604" max="14604" width="11" style="34" customWidth="1"/>
    <col min="14605" max="14605" width="10" style="34"/>
    <col min="14606" max="14606" width="11.125" style="34" customWidth="1"/>
    <col min="14607" max="14607" width="15.625" style="34" customWidth="1"/>
    <col min="14608" max="14608" width="11.125" style="34" customWidth="1"/>
    <col min="14609" max="14609" width="16.5" style="34" customWidth="1"/>
    <col min="14610" max="14846" width="10" style="34"/>
    <col min="14847" max="14847" width="52.625" style="34" customWidth="1"/>
    <col min="14848" max="14848" width="7.875" style="34" customWidth="1"/>
    <col min="14849" max="14849" width="8.5" style="34" customWidth="1"/>
    <col min="14850" max="14850" width="20.625" style="34" customWidth="1"/>
    <col min="14851" max="14851" width="32.125" style="34" customWidth="1"/>
    <col min="14852" max="14856" width="9.875" style="34" customWidth="1"/>
    <col min="14857" max="14857" width="9" style="34" customWidth="1"/>
    <col min="14858" max="14858" width="10.5" style="34" customWidth="1"/>
    <col min="14859" max="14859" width="10.125" style="34" customWidth="1"/>
    <col min="14860" max="14860" width="11" style="34" customWidth="1"/>
    <col min="14861" max="14861" width="10" style="34"/>
    <col min="14862" max="14862" width="11.125" style="34" customWidth="1"/>
    <col min="14863" max="14863" width="15.625" style="34" customWidth="1"/>
    <col min="14864" max="14864" width="11.125" style="34" customWidth="1"/>
    <col min="14865" max="14865" width="16.5" style="34" customWidth="1"/>
    <col min="14866" max="15102" width="10" style="34"/>
    <col min="15103" max="15103" width="52.625" style="34" customWidth="1"/>
    <col min="15104" max="15104" width="7.875" style="34" customWidth="1"/>
    <col min="15105" max="15105" width="8.5" style="34" customWidth="1"/>
    <col min="15106" max="15106" width="20.625" style="34" customWidth="1"/>
    <col min="15107" max="15107" width="32.125" style="34" customWidth="1"/>
    <col min="15108" max="15112" width="9.875" style="34" customWidth="1"/>
    <col min="15113" max="15113" width="9" style="34" customWidth="1"/>
    <col min="15114" max="15114" width="10.5" style="34" customWidth="1"/>
    <col min="15115" max="15115" width="10.125" style="34" customWidth="1"/>
    <col min="15116" max="15116" width="11" style="34" customWidth="1"/>
    <col min="15117" max="15117" width="10" style="34"/>
    <col min="15118" max="15118" width="11.125" style="34" customWidth="1"/>
    <col min="15119" max="15119" width="15.625" style="34" customWidth="1"/>
    <col min="15120" max="15120" width="11.125" style="34" customWidth="1"/>
    <col min="15121" max="15121" width="16.5" style="34" customWidth="1"/>
    <col min="15122" max="15358" width="10" style="34"/>
    <col min="15359" max="15359" width="52.625" style="34" customWidth="1"/>
    <col min="15360" max="15360" width="7.875" style="34" customWidth="1"/>
    <col min="15361" max="15361" width="8.5" style="34" customWidth="1"/>
    <col min="15362" max="15362" width="20.625" style="34" customWidth="1"/>
    <col min="15363" max="15363" width="32.125" style="34" customWidth="1"/>
    <col min="15364" max="15368" width="9.875" style="34" customWidth="1"/>
    <col min="15369" max="15369" width="9" style="34" customWidth="1"/>
    <col min="15370" max="15370" width="10.5" style="34" customWidth="1"/>
    <col min="15371" max="15371" width="10.125" style="34" customWidth="1"/>
    <col min="15372" max="15372" width="11" style="34" customWidth="1"/>
    <col min="15373" max="15373" width="10" style="34"/>
    <col min="15374" max="15374" width="11.125" style="34" customWidth="1"/>
    <col min="15375" max="15375" width="15.625" style="34" customWidth="1"/>
    <col min="15376" max="15376" width="11.125" style="34" customWidth="1"/>
    <col min="15377" max="15377" width="16.5" style="34" customWidth="1"/>
    <col min="15378" max="15614" width="10" style="34"/>
    <col min="15615" max="15615" width="52.625" style="34" customWidth="1"/>
    <col min="15616" max="15616" width="7.875" style="34" customWidth="1"/>
    <col min="15617" max="15617" width="8.5" style="34" customWidth="1"/>
    <col min="15618" max="15618" width="20.625" style="34" customWidth="1"/>
    <col min="15619" max="15619" width="32.125" style="34" customWidth="1"/>
    <col min="15620" max="15624" width="9.875" style="34" customWidth="1"/>
    <col min="15625" max="15625" width="9" style="34" customWidth="1"/>
    <col min="15626" max="15626" width="10.5" style="34" customWidth="1"/>
    <col min="15627" max="15627" width="10.125" style="34" customWidth="1"/>
    <col min="15628" max="15628" width="11" style="34" customWidth="1"/>
    <col min="15629" max="15629" width="10" style="34"/>
    <col min="15630" max="15630" width="11.125" style="34" customWidth="1"/>
    <col min="15631" max="15631" width="15.625" style="34" customWidth="1"/>
    <col min="15632" max="15632" width="11.125" style="34" customWidth="1"/>
    <col min="15633" max="15633" width="16.5" style="34" customWidth="1"/>
    <col min="15634" max="15870" width="10" style="34"/>
    <col min="15871" max="15871" width="52.625" style="34" customWidth="1"/>
    <col min="15872" max="15872" width="7.875" style="34" customWidth="1"/>
    <col min="15873" max="15873" width="8.5" style="34" customWidth="1"/>
    <col min="15874" max="15874" width="20.625" style="34" customWidth="1"/>
    <col min="15875" max="15875" width="32.125" style="34" customWidth="1"/>
    <col min="15876" max="15880" width="9.875" style="34" customWidth="1"/>
    <col min="15881" max="15881" width="9" style="34" customWidth="1"/>
    <col min="15882" max="15882" width="10.5" style="34" customWidth="1"/>
    <col min="15883" max="15883" width="10.125" style="34" customWidth="1"/>
    <col min="15884" max="15884" width="11" style="34" customWidth="1"/>
    <col min="15885" max="15885" width="10" style="34"/>
    <col min="15886" max="15886" width="11.125" style="34" customWidth="1"/>
    <col min="15887" max="15887" width="15.625" style="34" customWidth="1"/>
    <col min="15888" max="15888" width="11.125" style="34" customWidth="1"/>
    <col min="15889" max="15889" width="16.5" style="34" customWidth="1"/>
    <col min="15890" max="16126" width="10" style="34"/>
    <col min="16127" max="16127" width="52.625" style="34" customWidth="1"/>
    <col min="16128" max="16128" width="7.875" style="34" customWidth="1"/>
    <col min="16129" max="16129" width="8.5" style="34" customWidth="1"/>
    <col min="16130" max="16130" width="20.625" style="34" customWidth="1"/>
    <col min="16131" max="16131" width="32.125" style="34" customWidth="1"/>
    <col min="16132" max="16136" width="9.875" style="34" customWidth="1"/>
    <col min="16137" max="16137" width="9" style="34" customWidth="1"/>
    <col min="16138" max="16138" width="10.5" style="34" customWidth="1"/>
    <col min="16139" max="16139" width="10.125" style="34" customWidth="1"/>
    <col min="16140" max="16140" width="11" style="34" customWidth="1"/>
    <col min="16141" max="16141" width="10" style="34"/>
    <col min="16142" max="16142" width="11.125" style="34" customWidth="1"/>
    <col min="16143" max="16143" width="15.625" style="34" customWidth="1"/>
    <col min="16144" max="16144" width="11.125" style="34" customWidth="1"/>
    <col min="16145" max="16145" width="16.5" style="34" customWidth="1"/>
    <col min="16146" max="16384" width="10" style="34"/>
  </cols>
  <sheetData>
    <row r="1" spans="1:17" ht="21">
      <c r="A1" s="104" t="s">
        <v>191</v>
      </c>
      <c r="B1" s="99"/>
      <c r="C1" s="100"/>
      <c r="D1" s="101"/>
      <c r="F1" s="102"/>
      <c r="G1" s="102"/>
      <c r="H1" s="102"/>
      <c r="I1" s="102"/>
      <c r="J1" s="101"/>
      <c r="K1" s="101"/>
      <c r="L1" s="101"/>
      <c r="M1" s="101"/>
      <c r="N1" s="101"/>
      <c r="O1" s="101"/>
      <c r="P1" s="101"/>
      <c r="Q1" s="103"/>
    </row>
    <row r="2" spans="1:17" ht="21.6" customHeight="1">
      <c r="A2" s="385" t="s">
        <v>215</v>
      </c>
      <c r="B2" s="385"/>
      <c r="C2" s="385"/>
      <c r="D2" s="101"/>
      <c r="F2" s="102"/>
      <c r="G2" s="102"/>
      <c r="H2" s="102"/>
      <c r="I2" s="102"/>
      <c r="J2" s="101"/>
      <c r="K2" s="101"/>
      <c r="L2" s="101"/>
      <c r="M2" s="101"/>
      <c r="N2" s="101"/>
      <c r="O2" s="101"/>
      <c r="P2" s="101"/>
      <c r="Q2" s="103"/>
    </row>
    <row r="3" spans="1:17" s="230" customFormat="1" ht="24.95" customHeight="1">
      <c r="A3" s="386" t="s">
        <v>214</v>
      </c>
      <c r="B3" s="386"/>
      <c r="C3" s="386"/>
      <c r="D3" s="229"/>
      <c r="F3" s="231"/>
      <c r="G3" s="231"/>
      <c r="H3" s="231"/>
      <c r="I3" s="231"/>
      <c r="J3" s="229"/>
      <c r="K3" s="229"/>
      <c r="L3" s="229"/>
      <c r="M3" s="229"/>
      <c r="N3" s="229"/>
      <c r="O3" s="229"/>
      <c r="P3" s="229"/>
      <c r="Q3" s="232"/>
    </row>
    <row r="4" spans="1:17" ht="20.25" thickBot="1">
      <c r="A4" s="34" t="s">
        <v>116</v>
      </c>
      <c r="B4" s="83"/>
      <c r="C4" s="288" t="s">
        <v>117</v>
      </c>
      <c r="F4" s="83"/>
      <c r="G4" s="83"/>
    </row>
    <row r="5" spans="1:17" ht="41.25" customHeight="1">
      <c r="A5" s="105" t="s">
        <v>118</v>
      </c>
      <c r="B5" s="163" t="s">
        <v>238</v>
      </c>
      <c r="C5" s="106" t="s">
        <v>119</v>
      </c>
    </row>
    <row r="6" spans="1:17" s="109" customFormat="1" ht="29.25" customHeight="1">
      <c r="A6" s="107" t="s">
        <v>121</v>
      </c>
      <c r="B6" s="204"/>
      <c r="C6" s="108"/>
    </row>
    <row r="7" spans="1:17" s="109" customFormat="1" ht="29.25" customHeight="1">
      <c r="A7" s="110" t="s">
        <v>185</v>
      </c>
      <c r="B7" s="205"/>
      <c r="C7" s="111"/>
    </row>
    <row r="8" spans="1:17" s="109" customFormat="1" ht="32.450000000000003" customHeight="1">
      <c r="A8" s="112" t="s">
        <v>177</v>
      </c>
      <c r="B8" s="205"/>
      <c r="C8" s="111"/>
    </row>
    <row r="9" spans="1:17" s="109" customFormat="1" ht="29.25" customHeight="1">
      <c r="A9" s="110" t="s">
        <v>186</v>
      </c>
      <c r="B9" s="205"/>
      <c r="C9" s="111"/>
    </row>
    <row r="10" spans="1:17" s="109" customFormat="1" ht="29.25" customHeight="1">
      <c r="A10" s="110" t="s">
        <v>187</v>
      </c>
      <c r="B10" s="205"/>
      <c r="C10" s="111"/>
    </row>
    <row r="11" spans="1:17" s="258" customFormat="1" ht="29.25" customHeight="1">
      <c r="A11" s="255" t="s">
        <v>204</v>
      </c>
      <c r="B11" s="256"/>
      <c r="C11" s="257"/>
    </row>
    <row r="12" spans="1:17" s="258" customFormat="1" ht="29.25" customHeight="1">
      <c r="A12" s="255" t="s">
        <v>205</v>
      </c>
      <c r="B12" s="256"/>
      <c r="C12" s="259"/>
    </row>
    <row r="13" spans="1:17" s="258" customFormat="1" ht="29.25" customHeight="1">
      <c r="A13" s="255" t="s">
        <v>206</v>
      </c>
      <c r="B13" s="256"/>
      <c r="C13" s="259"/>
    </row>
    <row r="14" spans="1:17" s="258" customFormat="1" ht="29.25" customHeight="1">
      <c r="A14" s="255" t="s">
        <v>207</v>
      </c>
      <c r="B14" s="260"/>
      <c r="C14" s="261"/>
    </row>
    <row r="15" spans="1:17" s="258" customFormat="1" ht="29.25" customHeight="1">
      <c r="A15" s="255" t="s">
        <v>208</v>
      </c>
      <c r="B15" s="256"/>
      <c r="C15" s="259"/>
    </row>
    <row r="16" spans="1:17" s="265" customFormat="1" ht="29.25" customHeight="1">
      <c r="A16" s="262" t="s">
        <v>221</v>
      </c>
      <c r="B16" s="263"/>
      <c r="C16" s="264"/>
    </row>
    <row r="17" spans="1:18" s="97" customFormat="1" ht="15.75">
      <c r="A17" s="113"/>
      <c r="B17" s="114"/>
      <c r="D17" s="114"/>
      <c r="E17" s="114"/>
      <c r="F17" s="114"/>
      <c r="G17" s="114"/>
      <c r="H17" s="114"/>
      <c r="J17" s="114"/>
      <c r="K17" s="114"/>
      <c r="L17" s="114" t="s">
        <v>103</v>
      </c>
      <c r="M17" s="114"/>
      <c r="N17" s="114" t="s">
        <v>120</v>
      </c>
      <c r="O17" s="114"/>
    </row>
    <row r="18" spans="1:18" s="97" customFormat="1" ht="24.95" customHeight="1">
      <c r="A18" s="96" t="s">
        <v>219</v>
      </c>
      <c r="B18" s="97" t="s">
        <v>220</v>
      </c>
    </row>
    <row r="19" spans="1:18" s="278" customFormat="1">
      <c r="A19" s="271" t="s">
        <v>228</v>
      </c>
      <c r="B19" s="271"/>
      <c r="C19" s="279"/>
      <c r="D19" s="279"/>
      <c r="E19" s="279"/>
      <c r="F19" s="279"/>
      <c r="G19" s="279"/>
      <c r="H19" s="279"/>
      <c r="I19" s="280"/>
      <c r="J19" s="280"/>
      <c r="K19" s="280"/>
      <c r="L19" s="280"/>
      <c r="M19" s="281"/>
      <c r="N19" s="280"/>
      <c r="P19" s="282"/>
      <c r="Q19" s="283"/>
      <c r="R19" s="284"/>
    </row>
  </sheetData>
  <mergeCells count="2">
    <mergeCell ref="A2:C2"/>
    <mergeCell ref="A3:C3"/>
  </mergeCells>
  <phoneticPr fontId="3" type="noConversion"/>
  <printOptions horizontalCentered="1"/>
  <pageMargins left="0.31496062992125984" right="0" top="0.74803149606299213" bottom="0.15748031496062992"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8"/>
  <sheetViews>
    <sheetView tabSelected="1" view="pageBreakPreview" zoomScaleNormal="100" zoomScaleSheetLayoutView="100" workbookViewId="0">
      <selection activeCell="B9" sqref="B9"/>
    </sheetView>
  </sheetViews>
  <sheetFormatPr defaultColWidth="10" defaultRowHeight="19.5"/>
  <cols>
    <col min="1" max="1" width="59.625" style="83" customWidth="1"/>
    <col min="2" max="2" width="20.875" style="210" customWidth="1"/>
    <col min="3" max="3" width="18.5" style="83" customWidth="1"/>
    <col min="4" max="4" width="20.25" style="83" hidden="1" customWidth="1"/>
    <col min="5" max="5" width="20.125" style="83" hidden="1" customWidth="1"/>
    <col min="6" max="6" width="0.125" style="83" hidden="1" customWidth="1"/>
    <col min="7" max="7" width="1.75" style="83" hidden="1" customWidth="1"/>
    <col min="8" max="8" width="7.875" style="83" customWidth="1"/>
    <col min="9" max="9" width="15.875" style="83" customWidth="1"/>
    <col min="10" max="10" width="18.125" style="83" customWidth="1"/>
    <col min="11" max="11" width="27.375" style="83" customWidth="1"/>
    <col min="12" max="12" width="10" style="83"/>
    <col min="13" max="13" width="35.625" style="83" customWidth="1"/>
    <col min="14" max="14" width="11.5" style="83" customWidth="1"/>
    <col min="15" max="15" width="11.75" style="83" customWidth="1"/>
    <col min="16" max="16" width="13.375" style="83" customWidth="1"/>
    <col min="17" max="17" width="15.875" style="83" customWidth="1"/>
    <col min="18" max="18" width="22.25" style="83" customWidth="1"/>
    <col min="19" max="19" width="20.75" style="83" customWidth="1"/>
    <col min="20" max="20" width="21.25" style="83" customWidth="1"/>
    <col min="21" max="21" width="28.625" style="83" customWidth="1"/>
    <col min="22" max="253" width="10" style="83"/>
    <col min="254" max="254" width="59.625" style="83" customWidth="1"/>
    <col min="255" max="255" width="7.5" style="83" customWidth="1"/>
    <col min="256" max="256" width="9.625" style="83" customWidth="1"/>
    <col min="257" max="257" width="9.875" style="83" customWidth="1"/>
    <col min="258" max="258" width="20.875" style="83" customWidth="1"/>
    <col min="259" max="259" width="18.5" style="83" customWidth="1"/>
    <col min="260" max="263" width="0" style="83" hidden="1" customWidth="1"/>
    <col min="264" max="264" width="7.875" style="83" customWidth="1"/>
    <col min="265" max="265" width="15.875" style="83" customWidth="1"/>
    <col min="266" max="266" width="18.125" style="83" customWidth="1"/>
    <col min="267" max="267" width="27.375" style="83" customWidth="1"/>
    <col min="268" max="268" width="10" style="83"/>
    <col min="269" max="269" width="35.625" style="83" customWidth="1"/>
    <col min="270" max="270" width="11.5" style="83" customWidth="1"/>
    <col min="271" max="271" width="11.75" style="83" customWidth="1"/>
    <col min="272" max="272" width="13.375" style="83" customWidth="1"/>
    <col min="273" max="273" width="15.875" style="83" customWidth="1"/>
    <col min="274" max="274" width="22.25" style="83" customWidth="1"/>
    <col min="275" max="275" width="20.75" style="83" customWidth="1"/>
    <col min="276" max="276" width="21.25" style="83" customWidth="1"/>
    <col min="277" max="277" width="28.625" style="83" customWidth="1"/>
    <col min="278" max="509" width="10" style="83"/>
    <col min="510" max="510" width="59.625" style="83" customWidth="1"/>
    <col min="511" max="511" width="7.5" style="83" customWidth="1"/>
    <col min="512" max="512" width="9.625" style="83" customWidth="1"/>
    <col min="513" max="513" width="9.875" style="83" customWidth="1"/>
    <col min="514" max="514" width="20.875" style="83" customWidth="1"/>
    <col min="515" max="515" width="18.5" style="83" customWidth="1"/>
    <col min="516" max="519" width="0" style="83" hidden="1" customWidth="1"/>
    <col min="520" max="520" width="7.875" style="83" customWidth="1"/>
    <col min="521" max="521" width="15.875" style="83" customWidth="1"/>
    <col min="522" max="522" width="18.125" style="83" customWidth="1"/>
    <col min="523" max="523" width="27.375" style="83" customWidth="1"/>
    <col min="524" max="524" width="10" style="83"/>
    <col min="525" max="525" width="35.625" style="83" customWidth="1"/>
    <col min="526" max="526" width="11.5" style="83" customWidth="1"/>
    <col min="527" max="527" width="11.75" style="83" customWidth="1"/>
    <col min="528" max="528" width="13.375" style="83" customWidth="1"/>
    <col min="529" max="529" width="15.875" style="83" customWidth="1"/>
    <col min="530" max="530" width="22.25" style="83" customWidth="1"/>
    <col min="531" max="531" width="20.75" style="83" customWidth="1"/>
    <col min="532" max="532" width="21.25" style="83" customWidth="1"/>
    <col min="533" max="533" width="28.625" style="83" customWidth="1"/>
    <col min="534" max="765" width="10" style="83"/>
    <col min="766" max="766" width="59.625" style="83" customWidth="1"/>
    <col min="767" max="767" width="7.5" style="83" customWidth="1"/>
    <col min="768" max="768" width="9.625" style="83" customWidth="1"/>
    <col min="769" max="769" width="9.875" style="83" customWidth="1"/>
    <col min="770" max="770" width="20.875" style="83" customWidth="1"/>
    <col min="771" max="771" width="18.5" style="83" customWidth="1"/>
    <col min="772" max="775" width="0" style="83" hidden="1" customWidth="1"/>
    <col min="776" max="776" width="7.875" style="83" customWidth="1"/>
    <col min="777" max="777" width="15.875" style="83" customWidth="1"/>
    <col min="778" max="778" width="18.125" style="83" customWidth="1"/>
    <col min="779" max="779" width="27.375" style="83" customWidth="1"/>
    <col min="780" max="780" width="10" style="83"/>
    <col min="781" max="781" width="35.625" style="83" customWidth="1"/>
    <col min="782" max="782" width="11.5" style="83" customWidth="1"/>
    <col min="783" max="783" width="11.75" style="83" customWidth="1"/>
    <col min="784" max="784" width="13.375" style="83" customWidth="1"/>
    <col min="785" max="785" width="15.875" style="83" customWidth="1"/>
    <col min="786" max="786" width="22.25" style="83" customWidth="1"/>
    <col min="787" max="787" width="20.75" style="83" customWidth="1"/>
    <col min="788" max="788" width="21.25" style="83" customWidth="1"/>
    <col min="789" max="789" width="28.625" style="83" customWidth="1"/>
    <col min="790" max="1021" width="10" style="83"/>
    <col min="1022" max="1022" width="59.625" style="83" customWidth="1"/>
    <col min="1023" max="1023" width="7.5" style="83" customWidth="1"/>
    <col min="1024" max="1024" width="9.625" style="83" customWidth="1"/>
    <col min="1025" max="1025" width="9.875" style="83" customWidth="1"/>
    <col min="1026" max="1026" width="20.875" style="83" customWidth="1"/>
    <col min="1027" max="1027" width="18.5" style="83" customWidth="1"/>
    <col min="1028" max="1031" width="0" style="83" hidden="1" customWidth="1"/>
    <col min="1032" max="1032" width="7.875" style="83" customWidth="1"/>
    <col min="1033" max="1033" width="15.875" style="83" customWidth="1"/>
    <col min="1034" max="1034" width="18.125" style="83" customWidth="1"/>
    <col min="1035" max="1035" width="27.375" style="83" customWidth="1"/>
    <col min="1036" max="1036" width="10" style="83"/>
    <col min="1037" max="1037" width="35.625" style="83" customWidth="1"/>
    <col min="1038" max="1038" width="11.5" style="83" customWidth="1"/>
    <col min="1039" max="1039" width="11.75" style="83" customWidth="1"/>
    <col min="1040" max="1040" width="13.375" style="83" customWidth="1"/>
    <col min="1041" max="1041" width="15.875" style="83" customWidth="1"/>
    <col min="1042" max="1042" width="22.25" style="83" customWidth="1"/>
    <col min="1043" max="1043" width="20.75" style="83" customWidth="1"/>
    <col min="1044" max="1044" width="21.25" style="83" customWidth="1"/>
    <col min="1045" max="1045" width="28.625" style="83" customWidth="1"/>
    <col min="1046" max="1277" width="10" style="83"/>
    <col min="1278" max="1278" width="59.625" style="83" customWidth="1"/>
    <col min="1279" max="1279" width="7.5" style="83" customWidth="1"/>
    <col min="1280" max="1280" width="9.625" style="83" customWidth="1"/>
    <col min="1281" max="1281" width="9.875" style="83" customWidth="1"/>
    <col min="1282" max="1282" width="20.875" style="83" customWidth="1"/>
    <col min="1283" max="1283" width="18.5" style="83" customWidth="1"/>
    <col min="1284" max="1287" width="0" style="83" hidden="1" customWidth="1"/>
    <col min="1288" max="1288" width="7.875" style="83" customWidth="1"/>
    <col min="1289" max="1289" width="15.875" style="83" customWidth="1"/>
    <col min="1290" max="1290" width="18.125" style="83" customWidth="1"/>
    <col min="1291" max="1291" width="27.375" style="83" customWidth="1"/>
    <col min="1292" max="1292" width="10" style="83"/>
    <col min="1293" max="1293" width="35.625" style="83" customWidth="1"/>
    <col min="1294" max="1294" width="11.5" style="83" customWidth="1"/>
    <col min="1295" max="1295" width="11.75" style="83" customWidth="1"/>
    <col min="1296" max="1296" width="13.375" style="83" customWidth="1"/>
    <col min="1297" max="1297" width="15.875" style="83" customWidth="1"/>
    <col min="1298" max="1298" width="22.25" style="83" customWidth="1"/>
    <col min="1299" max="1299" width="20.75" style="83" customWidth="1"/>
    <col min="1300" max="1300" width="21.25" style="83" customWidth="1"/>
    <col min="1301" max="1301" width="28.625" style="83" customWidth="1"/>
    <col min="1302" max="1533" width="10" style="83"/>
    <col min="1534" max="1534" width="59.625" style="83" customWidth="1"/>
    <col min="1535" max="1535" width="7.5" style="83" customWidth="1"/>
    <col min="1536" max="1536" width="9.625" style="83" customWidth="1"/>
    <col min="1537" max="1537" width="9.875" style="83" customWidth="1"/>
    <col min="1538" max="1538" width="20.875" style="83" customWidth="1"/>
    <col min="1539" max="1539" width="18.5" style="83" customWidth="1"/>
    <col min="1540" max="1543" width="0" style="83" hidden="1" customWidth="1"/>
    <col min="1544" max="1544" width="7.875" style="83" customWidth="1"/>
    <col min="1545" max="1545" width="15.875" style="83" customWidth="1"/>
    <col min="1546" max="1546" width="18.125" style="83" customWidth="1"/>
    <col min="1547" max="1547" width="27.375" style="83" customWidth="1"/>
    <col min="1548" max="1548" width="10" style="83"/>
    <col min="1549" max="1549" width="35.625" style="83" customWidth="1"/>
    <col min="1550" max="1550" width="11.5" style="83" customWidth="1"/>
    <col min="1551" max="1551" width="11.75" style="83" customWidth="1"/>
    <col min="1552" max="1552" width="13.375" style="83" customWidth="1"/>
    <col min="1553" max="1553" width="15.875" style="83" customWidth="1"/>
    <col min="1554" max="1554" width="22.25" style="83" customWidth="1"/>
    <col min="1555" max="1555" width="20.75" style="83" customWidth="1"/>
    <col min="1556" max="1556" width="21.25" style="83" customWidth="1"/>
    <col min="1557" max="1557" width="28.625" style="83" customWidth="1"/>
    <col min="1558" max="1789" width="10" style="83"/>
    <col min="1790" max="1790" width="59.625" style="83" customWidth="1"/>
    <col min="1791" max="1791" width="7.5" style="83" customWidth="1"/>
    <col min="1792" max="1792" width="9.625" style="83" customWidth="1"/>
    <col min="1793" max="1793" width="9.875" style="83" customWidth="1"/>
    <col min="1794" max="1794" width="20.875" style="83" customWidth="1"/>
    <col min="1795" max="1795" width="18.5" style="83" customWidth="1"/>
    <col min="1796" max="1799" width="0" style="83" hidden="1" customWidth="1"/>
    <col min="1800" max="1800" width="7.875" style="83" customWidth="1"/>
    <col min="1801" max="1801" width="15.875" style="83" customWidth="1"/>
    <col min="1802" max="1802" width="18.125" style="83" customWidth="1"/>
    <col min="1803" max="1803" width="27.375" style="83" customWidth="1"/>
    <col min="1804" max="1804" width="10" style="83"/>
    <col min="1805" max="1805" width="35.625" style="83" customWidth="1"/>
    <col min="1806" max="1806" width="11.5" style="83" customWidth="1"/>
    <col min="1807" max="1807" width="11.75" style="83" customWidth="1"/>
    <col min="1808" max="1808" width="13.375" style="83" customWidth="1"/>
    <col min="1809" max="1809" width="15.875" style="83" customWidth="1"/>
    <col min="1810" max="1810" width="22.25" style="83" customWidth="1"/>
    <col min="1811" max="1811" width="20.75" style="83" customWidth="1"/>
    <col min="1812" max="1812" width="21.25" style="83" customWidth="1"/>
    <col min="1813" max="1813" width="28.625" style="83" customWidth="1"/>
    <col min="1814" max="2045" width="10" style="83"/>
    <col min="2046" max="2046" width="59.625" style="83" customWidth="1"/>
    <col min="2047" max="2047" width="7.5" style="83" customWidth="1"/>
    <col min="2048" max="2048" width="9.625" style="83" customWidth="1"/>
    <col min="2049" max="2049" width="9.875" style="83" customWidth="1"/>
    <col min="2050" max="2050" width="20.875" style="83" customWidth="1"/>
    <col min="2051" max="2051" width="18.5" style="83" customWidth="1"/>
    <col min="2052" max="2055" width="0" style="83" hidden="1" customWidth="1"/>
    <col min="2056" max="2056" width="7.875" style="83" customWidth="1"/>
    <col min="2057" max="2057" width="15.875" style="83" customWidth="1"/>
    <col min="2058" max="2058" width="18.125" style="83" customWidth="1"/>
    <col min="2059" max="2059" width="27.375" style="83" customWidth="1"/>
    <col min="2060" max="2060" width="10" style="83"/>
    <col min="2061" max="2061" width="35.625" style="83" customWidth="1"/>
    <col min="2062" max="2062" width="11.5" style="83" customWidth="1"/>
    <col min="2063" max="2063" width="11.75" style="83" customWidth="1"/>
    <col min="2064" max="2064" width="13.375" style="83" customWidth="1"/>
    <col min="2065" max="2065" width="15.875" style="83" customWidth="1"/>
    <col min="2066" max="2066" width="22.25" style="83" customWidth="1"/>
    <col min="2067" max="2067" width="20.75" style="83" customWidth="1"/>
    <col min="2068" max="2068" width="21.25" style="83" customWidth="1"/>
    <col min="2069" max="2069" width="28.625" style="83" customWidth="1"/>
    <col min="2070" max="2301" width="10" style="83"/>
    <col min="2302" max="2302" width="59.625" style="83" customWidth="1"/>
    <col min="2303" max="2303" width="7.5" style="83" customWidth="1"/>
    <col min="2304" max="2304" width="9.625" style="83" customWidth="1"/>
    <col min="2305" max="2305" width="9.875" style="83" customWidth="1"/>
    <col min="2306" max="2306" width="20.875" style="83" customWidth="1"/>
    <col min="2307" max="2307" width="18.5" style="83" customWidth="1"/>
    <col min="2308" max="2311" width="0" style="83" hidden="1" customWidth="1"/>
    <col min="2312" max="2312" width="7.875" style="83" customWidth="1"/>
    <col min="2313" max="2313" width="15.875" style="83" customWidth="1"/>
    <col min="2314" max="2314" width="18.125" style="83" customWidth="1"/>
    <col min="2315" max="2315" width="27.375" style="83" customWidth="1"/>
    <col min="2316" max="2316" width="10" style="83"/>
    <col min="2317" max="2317" width="35.625" style="83" customWidth="1"/>
    <col min="2318" max="2318" width="11.5" style="83" customWidth="1"/>
    <col min="2319" max="2319" width="11.75" style="83" customWidth="1"/>
    <col min="2320" max="2320" width="13.375" style="83" customWidth="1"/>
    <col min="2321" max="2321" width="15.875" style="83" customWidth="1"/>
    <col min="2322" max="2322" width="22.25" style="83" customWidth="1"/>
    <col min="2323" max="2323" width="20.75" style="83" customWidth="1"/>
    <col min="2324" max="2324" width="21.25" style="83" customWidth="1"/>
    <col min="2325" max="2325" width="28.625" style="83" customWidth="1"/>
    <col min="2326" max="2557" width="10" style="83"/>
    <col min="2558" max="2558" width="59.625" style="83" customWidth="1"/>
    <col min="2559" max="2559" width="7.5" style="83" customWidth="1"/>
    <col min="2560" max="2560" width="9.625" style="83" customWidth="1"/>
    <col min="2561" max="2561" width="9.875" style="83" customWidth="1"/>
    <col min="2562" max="2562" width="20.875" style="83" customWidth="1"/>
    <col min="2563" max="2563" width="18.5" style="83" customWidth="1"/>
    <col min="2564" max="2567" width="0" style="83" hidden="1" customWidth="1"/>
    <col min="2568" max="2568" width="7.875" style="83" customWidth="1"/>
    <col min="2569" max="2569" width="15.875" style="83" customWidth="1"/>
    <col min="2570" max="2570" width="18.125" style="83" customWidth="1"/>
    <col min="2571" max="2571" width="27.375" style="83" customWidth="1"/>
    <col min="2572" max="2572" width="10" style="83"/>
    <col min="2573" max="2573" width="35.625" style="83" customWidth="1"/>
    <col min="2574" max="2574" width="11.5" style="83" customWidth="1"/>
    <col min="2575" max="2575" width="11.75" style="83" customWidth="1"/>
    <col min="2576" max="2576" width="13.375" style="83" customWidth="1"/>
    <col min="2577" max="2577" width="15.875" style="83" customWidth="1"/>
    <col min="2578" max="2578" width="22.25" style="83" customWidth="1"/>
    <col min="2579" max="2579" width="20.75" style="83" customWidth="1"/>
    <col min="2580" max="2580" width="21.25" style="83" customWidth="1"/>
    <col min="2581" max="2581" width="28.625" style="83" customWidth="1"/>
    <col min="2582" max="2813" width="10" style="83"/>
    <col min="2814" max="2814" width="59.625" style="83" customWidth="1"/>
    <col min="2815" max="2815" width="7.5" style="83" customWidth="1"/>
    <col min="2816" max="2816" width="9.625" style="83" customWidth="1"/>
    <col min="2817" max="2817" width="9.875" style="83" customWidth="1"/>
    <col min="2818" max="2818" width="20.875" style="83" customWidth="1"/>
    <col min="2819" max="2819" width="18.5" style="83" customWidth="1"/>
    <col min="2820" max="2823" width="0" style="83" hidden="1" customWidth="1"/>
    <col min="2824" max="2824" width="7.875" style="83" customWidth="1"/>
    <col min="2825" max="2825" width="15.875" style="83" customWidth="1"/>
    <col min="2826" max="2826" width="18.125" style="83" customWidth="1"/>
    <col min="2827" max="2827" width="27.375" style="83" customWidth="1"/>
    <col min="2828" max="2828" width="10" style="83"/>
    <col min="2829" max="2829" width="35.625" style="83" customWidth="1"/>
    <col min="2830" max="2830" width="11.5" style="83" customWidth="1"/>
    <col min="2831" max="2831" width="11.75" style="83" customWidth="1"/>
    <col min="2832" max="2832" width="13.375" style="83" customWidth="1"/>
    <col min="2833" max="2833" width="15.875" style="83" customWidth="1"/>
    <col min="2834" max="2834" width="22.25" style="83" customWidth="1"/>
    <col min="2835" max="2835" width="20.75" style="83" customWidth="1"/>
    <col min="2836" max="2836" width="21.25" style="83" customWidth="1"/>
    <col min="2837" max="2837" width="28.625" style="83" customWidth="1"/>
    <col min="2838" max="3069" width="10" style="83"/>
    <col min="3070" max="3070" width="59.625" style="83" customWidth="1"/>
    <col min="3071" max="3071" width="7.5" style="83" customWidth="1"/>
    <col min="3072" max="3072" width="9.625" style="83" customWidth="1"/>
    <col min="3073" max="3073" width="9.875" style="83" customWidth="1"/>
    <col min="3074" max="3074" width="20.875" style="83" customWidth="1"/>
    <col min="3075" max="3075" width="18.5" style="83" customWidth="1"/>
    <col min="3076" max="3079" width="0" style="83" hidden="1" customWidth="1"/>
    <col min="3080" max="3080" width="7.875" style="83" customWidth="1"/>
    <col min="3081" max="3081" width="15.875" style="83" customWidth="1"/>
    <col min="3082" max="3082" width="18.125" style="83" customWidth="1"/>
    <col min="3083" max="3083" width="27.375" style="83" customWidth="1"/>
    <col min="3084" max="3084" width="10" style="83"/>
    <col min="3085" max="3085" width="35.625" style="83" customWidth="1"/>
    <col min="3086" max="3086" width="11.5" style="83" customWidth="1"/>
    <col min="3087" max="3087" width="11.75" style="83" customWidth="1"/>
    <col min="3088" max="3088" width="13.375" style="83" customWidth="1"/>
    <col min="3089" max="3089" width="15.875" style="83" customWidth="1"/>
    <col min="3090" max="3090" width="22.25" style="83" customWidth="1"/>
    <col min="3091" max="3091" width="20.75" style="83" customWidth="1"/>
    <col min="3092" max="3092" width="21.25" style="83" customWidth="1"/>
    <col min="3093" max="3093" width="28.625" style="83" customWidth="1"/>
    <col min="3094" max="3325" width="10" style="83"/>
    <col min="3326" max="3326" width="59.625" style="83" customWidth="1"/>
    <col min="3327" max="3327" width="7.5" style="83" customWidth="1"/>
    <col min="3328" max="3328" width="9.625" style="83" customWidth="1"/>
    <col min="3329" max="3329" width="9.875" style="83" customWidth="1"/>
    <col min="3330" max="3330" width="20.875" style="83" customWidth="1"/>
    <col min="3331" max="3331" width="18.5" style="83" customWidth="1"/>
    <col min="3332" max="3335" width="0" style="83" hidden="1" customWidth="1"/>
    <col min="3336" max="3336" width="7.875" style="83" customWidth="1"/>
    <col min="3337" max="3337" width="15.875" style="83" customWidth="1"/>
    <col min="3338" max="3338" width="18.125" style="83" customWidth="1"/>
    <col min="3339" max="3339" width="27.375" style="83" customWidth="1"/>
    <col min="3340" max="3340" width="10" style="83"/>
    <col min="3341" max="3341" width="35.625" style="83" customWidth="1"/>
    <col min="3342" max="3342" width="11.5" style="83" customWidth="1"/>
    <col min="3343" max="3343" width="11.75" style="83" customWidth="1"/>
    <col min="3344" max="3344" width="13.375" style="83" customWidth="1"/>
    <col min="3345" max="3345" width="15.875" style="83" customWidth="1"/>
    <col min="3346" max="3346" width="22.25" style="83" customWidth="1"/>
    <col min="3347" max="3347" width="20.75" style="83" customWidth="1"/>
    <col min="3348" max="3348" width="21.25" style="83" customWidth="1"/>
    <col min="3349" max="3349" width="28.625" style="83" customWidth="1"/>
    <col min="3350" max="3581" width="10" style="83"/>
    <col min="3582" max="3582" width="59.625" style="83" customWidth="1"/>
    <col min="3583" max="3583" width="7.5" style="83" customWidth="1"/>
    <col min="3584" max="3584" width="9.625" style="83" customWidth="1"/>
    <col min="3585" max="3585" width="9.875" style="83" customWidth="1"/>
    <col min="3586" max="3586" width="20.875" style="83" customWidth="1"/>
    <col min="3587" max="3587" width="18.5" style="83" customWidth="1"/>
    <col min="3588" max="3591" width="0" style="83" hidden="1" customWidth="1"/>
    <col min="3592" max="3592" width="7.875" style="83" customWidth="1"/>
    <col min="3593" max="3593" width="15.875" style="83" customWidth="1"/>
    <col min="3594" max="3594" width="18.125" style="83" customWidth="1"/>
    <col min="3595" max="3595" width="27.375" style="83" customWidth="1"/>
    <col min="3596" max="3596" width="10" style="83"/>
    <col min="3597" max="3597" width="35.625" style="83" customWidth="1"/>
    <col min="3598" max="3598" width="11.5" style="83" customWidth="1"/>
    <col min="3599" max="3599" width="11.75" style="83" customWidth="1"/>
    <col min="3600" max="3600" width="13.375" style="83" customWidth="1"/>
    <col min="3601" max="3601" width="15.875" style="83" customWidth="1"/>
    <col min="3602" max="3602" width="22.25" style="83" customWidth="1"/>
    <col min="3603" max="3603" width="20.75" style="83" customWidth="1"/>
    <col min="3604" max="3604" width="21.25" style="83" customWidth="1"/>
    <col min="3605" max="3605" width="28.625" style="83" customWidth="1"/>
    <col min="3606" max="3837" width="10" style="83"/>
    <col min="3838" max="3838" width="59.625" style="83" customWidth="1"/>
    <col min="3839" max="3839" width="7.5" style="83" customWidth="1"/>
    <col min="3840" max="3840" width="9.625" style="83" customWidth="1"/>
    <col min="3841" max="3841" width="9.875" style="83" customWidth="1"/>
    <col min="3842" max="3842" width="20.875" style="83" customWidth="1"/>
    <col min="3843" max="3843" width="18.5" style="83" customWidth="1"/>
    <col min="3844" max="3847" width="0" style="83" hidden="1" customWidth="1"/>
    <col min="3848" max="3848" width="7.875" style="83" customWidth="1"/>
    <col min="3849" max="3849" width="15.875" style="83" customWidth="1"/>
    <col min="3850" max="3850" width="18.125" style="83" customWidth="1"/>
    <col min="3851" max="3851" width="27.375" style="83" customWidth="1"/>
    <col min="3852" max="3852" width="10" style="83"/>
    <col min="3853" max="3853" width="35.625" style="83" customWidth="1"/>
    <col min="3854" max="3854" width="11.5" style="83" customWidth="1"/>
    <col min="3855" max="3855" width="11.75" style="83" customWidth="1"/>
    <col min="3856" max="3856" width="13.375" style="83" customWidth="1"/>
    <col min="3857" max="3857" width="15.875" style="83" customWidth="1"/>
    <col min="3858" max="3858" width="22.25" style="83" customWidth="1"/>
    <col min="3859" max="3859" width="20.75" style="83" customWidth="1"/>
    <col min="3860" max="3860" width="21.25" style="83" customWidth="1"/>
    <col min="3861" max="3861" width="28.625" style="83" customWidth="1"/>
    <col min="3862" max="4093" width="10" style="83"/>
    <col min="4094" max="4094" width="59.625" style="83" customWidth="1"/>
    <col min="4095" max="4095" width="7.5" style="83" customWidth="1"/>
    <col min="4096" max="4096" width="9.625" style="83" customWidth="1"/>
    <col min="4097" max="4097" width="9.875" style="83" customWidth="1"/>
    <col min="4098" max="4098" width="20.875" style="83" customWidth="1"/>
    <col min="4099" max="4099" width="18.5" style="83" customWidth="1"/>
    <col min="4100" max="4103" width="0" style="83" hidden="1" customWidth="1"/>
    <col min="4104" max="4104" width="7.875" style="83" customWidth="1"/>
    <col min="4105" max="4105" width="15.875" style="83" customWidth="1"/>
    <col min="4106" max="4106" width="18.125" style="83" customWidth="1"/>
    <col min="4107" max="4107" width="27.375" style="83" customWidth="1"/>
    <col min="4108" max="4108" width="10" style="83"/>
    <col min="4109" max="4109" width="35.625" style="83" customWidth="1"/>
    <col min="4110" max="4110" width="11.5" style="83" customWidth="1"/>
    <col min="4111" max="4111" width="11.75" style="83" customWidth="1"/>
    <col min="4112" max="4112" width="13.375" style="83" customWidth="1"/>
    <col min="4113" max="4113" width="15.875" style="83" customWidth="1"/>
    <col min="4114" max="4114" width="22.25" style="83" customWidth="1"/>
    <col min="4115" max="4115" width="20.75" style="83" customWidth="1"/>
    <col min="4116" max="4116" width="21.25" style="83" customWidth="1"/>
    <col min="4117" max="4117" width="28.625" style="83" customWidth="1"/>
    <col min="4118" max="4349" width="10" style="83"/>
    <col min="4350" max="4350" width="59.625" style="83" customWidth="1"/>
    <col min="4351" max="4351" width="7.5" style="83" customWidth="1"/>
    <col min="4352" max="4352" width="9.625" style="83" customWidth="1"/>
    <col min="4353" max="4353" width="9.875" style="83" customWidth="1"/>
    <col min="4354" max="4354" width="20.875" style="83" customWidth="1"/>
    <col min="4355" max="4355" width="18.5" style="83" customWidth="1"/>
    <col min="4356" max="4359" width="0" style="83" hidden="1" customWidth="1"/>
    <col min="4360" max="4360" width="7.875" style="83" customWidth="1"/>
    <col min="4361" max="4361" width="15.875" style="83" customWidth="1"/>
    <col min="4362" max="4362" width="18.125" style="83" customWidth="1"/>
    <col min="4363" max="4363" width="27.375" style="83" customWidth="1"/>
    <col min="4364" max="4364" width="10" style="83"/>
    <col min="4365" max="4365" width="35.625" style="83" customWidth="1"/>
    <col min="4366" max="4366" width="11.5" style="83" customWidth="1"/>
    <col min="4367" max="4367" width="11.75" style="83" customWidth="1"/>
    <col min="4368" max="4368" width="13.375" style="83" customWidth="1"/>
    <col min="4369" max="4369" width="15.875" style="83" customWidth="1"/>
    <col min="4370" max="4370" width="22.25" style="83" customWidth="1"/>
    <col min="4371" max="4371" width="20.75" style="83" customWidth="1"/>
    <col min="4372" max="4372" width="21.25" style="83" customWidth="1"/>
    <col min="4373" max="4373" width="28.625" style="83" customWidth="1"/>
    <col min="4374" max="4605" width="10" style="83"/>
    <col min="4606" max="4606" width="59.625" style="83" customWidth="1"/>
    <col min="4607" max="4607" width="7.5" style="83" customWidth="1"/>
    <col min="4608" max="4608" width="9.625" style="83" customWidth="1"/>
    <col min="4609" max="4609" width="9.875" style="83" customWidth="1"/>
    <col min="4610" max="4610" width="20.875" style="83" customWidth="1"/>
    <col min="4611" max="4611" width="18.5" style="83" customWidth="1"/>
    <col min="4612" max="4615" width="0" style="83" hidden="1" customWidth="1"/>
    <col min="4616" max="4616" width="7.875" style="83" customWidth="1"/>
    <col min="4617" max="4617" width="15.875" style="83" customWidth="1"/>
    <col min="4618" max="4618" width="18.125" style="83" customWidth="1"/>
    <col min="4619" max="4619" width="27.375" style="83" customWidth="1"/>
    <col min="4620" max="4620" width="10" style="83"/>
    <col min="4621" max="4621" width="35.625" style="83" customWidth="1"/>
    <col min="4622" max="4622" width="11.5" style="83" customWidth="1"/>
    <col min="4623" max="4623" width="11.75" style="83" customWidth="1"/>
    <col min="4624" max="4624" width="13.375" style="83" customWidth="1"/>
    <col min="4625" max="4625" width="15.875" style="83" customWidth="1"/>
    <col min="4626" max="4626" width="22.25" style="83" customWidth="1"/>
    <col min="4627" max="4627" width="20.75" style="83" customWidth="1"/>
    <col min="4628" max="4628" width="21.25" style="83" customWidth="1"/>
    <col min="4629" max="4629" width="28.625" style="83" customWidth="1"/>
    <col min="4630" max="4861" width="10" style="83"/>
    <col min="4862" max="4862" width="59.625" style="83" customWidth="1"/>
    <col min="4863" max="4863" width="7.5" style="83" customWidth="1"/>
    <col min="4864" max="4864" width="9.625" style="83" customWidth="1"/>
    <col min="4865" max="4865" width="9.875" style="83" customWidth="1"/>
    <col min="4866" max="4866" width="20.875" style="83" customWidth="1"/>
    <col min="4867" max="4867" width="18.5" style="83" customWidth="1"/>
    <col min="4868" max="4871" width="0" style="83" hidden="1" customWidth="1"/>
    <col min="4872" max="4872" width="7.875" style="83" customWidth="1"/>
    <col min="4873" max="4873" width="15.875" style="83" customWidth="1"/>
    <col min="4874" max="4874" width="18.125" style="83" customWidth="1"/>
    <col min="4875" max="4875" width="27.375" style="83" customWidth="1"/>
    <col min="4876" max="4876" width="10" style="83"/>
    <col min="4877" max="4877" width="35.625" style="83" customWidth="1"/>
    <col min="4878" max="4878" width="11.5" style="83" customWidth="1"/>
    <col min="4879" max="4879" width="11.75" style="83" customWidth="1"/>
    <col min="4880" max="4880" width="13.375" style="83" customWidth="1"/>
    <col min="4881" max="4881" width="15.875" style="83" customWidth="1"/>
    <col min="4882" max="4882" width="22.25" style="83" customWidth="1"/>
    <col min="4883" max="4883" width="20.75" style="83" customWidth="1"/>
    <col min="4884" max="4884" width="21.25" style="83" customWidth="1"/>
    <col min="4885" max="4885" width="28.625" style="83" customWidth="1"/>
    <col min="4886" max="5117" width="10" style="83"/>
    <col min="5118" max="5118" width="59.625" style="83" customWidth="1"/>
    <col min="5119" max="5119" width="7.5" style="83" customWidth="1"/>
    <col min="5120" max="5120" width="9.625" style="83" customWidth="1"/>
    <col min="5121" max="5121" width="9.875" style="83" customWidth="1"/>
    <col min="5122" max="5122" width="20.875" style="83" customWidth="1"/>
    <col min="5123" max="5123" width="18.5" style="83" customWidth="1"/>
    <col min="5124" max="5127" width="0" style="83" hidden="1" customWidth="1"/>
    <col min="5128" max="5128" width="7.875" style="83" customWidth="1"/>
    <col min="5129" max="5129" width="15.875" style="83" customWidth="1"/>
    <col min="5130" max="5130" width="18.125" style="83" customWidth="1"/>
    <col min="5131" max="5131" width="27.375" style="83" customWidth="1"/>
    <col min="5132" max="5132" width="10" style="83"/>
    <col min="5133" max="5133" width="35.625" style="83" customWidth="1"/>
    <col min="5134" max="5134" width="11.5" style="83" customWidth="1"/>
    <col min="5135" max="5135" width="11.75" style="83" customWidth="1"/>
    <col min="5136" max="5136" width="13.375" style="83" customWidth="1"/>
    <col min="5137" max="5137" width="15.875" style="83" customWidth="1"/>
    <col min="5138" max="5138" width="22.25" style="83" customWidth="1"/>
    <col min="5139" max="5139" width="20.75" style="83" customWidth="1"/>
    <col min="5140" max="5140" width="21.25" style="83" customWidth="1"/>
    <col min="5141" max="5141" width="28.625" style="83" customWidth="1"/>
    <col min="5142" max="5373" width="10" style="83"/>
    <col min="5374" max="5374" width="59.625" style="83" customWidth="1"/>
    <col min="5375" max="5375" width="7.5" style="83" customWidth="1"/>
    <col min="5376" max="5376" width="9.625" style="83" customWidth="1"/>
    <col min="5377" max="5377" width="9.875" style="83" customWidth="1"/>
    <col min="5378" max="5378" width="20.875" style="83" customWidth="1"/>
    <col min="5379" max="5379" width="18.5" style="83" customWidth="1"/>
    <col min="5380" max="5383" width="0" style="83" hidden="1" customWidth="1"/>
    <col min="5384" max="5384" width="7.875" style="83" customWidth="1"/>
    <col min="5385" max="5385" width="15.875" style="83" customWidth="1"/>
    <col min="5386" max="5386" width="18.125" style="83" customWidth="1"/>
    <col min="5387" max="5387" width="27.375" style="83" customWidth="1"/>
    <col min="5388" max="5388" width="10" style="83"/>
    <col min="5389" max="5389" width="35.625" style="83" customWidth="1"/>
    <col min="5390" max="5390" width="11.5" style="83" customWidth="1"/>
    <col min="5391" max="5391" width="11.75" style="83" customWidth="1"/>
    <col min="5392" max="5392" width="13.375" style="83" customWidth="1"/>
    <col min="5393" max="5393" width="15.875" style="83" customWidth="1"/>
    <col min="5394" max="5394" width="22.25" style="83" customWidth="1"/>
    <col min="5395" max="5395" width="20.75" style="83" customWidth="1"/>
    <col min="5396" max="5396" width="21.25" style="83" customWidth="1"/>
    <col min="5397" max="5397" width="28.625" style="83" customWidth="1"/>
    <col min="5398" max="5629" width="10" style="83"/>
    <col min="5630" max="5630" width="59.625" style="83" customWidth="1"/>
    <col min="5631" max="5631" width="7.5" style="83" customWidth="1"/>
    <col min="5632" max="5632" width="9.625" style="83" customWidth="1"/>
    <col min="5633" max="5633" width="9.875" style="83" customWidth="1"/>
    <col min="5634" max="5634" width="20.875" style="83" customWidth="1"/>
    <col min="5635" max="5635" width="18.5" style="83" customWidth="1"/>
    <col min="5636" max="5639" width="0" style="83" hidden="1" customWidth="1"/>
    <col min="5640" max="5640" width="7.875" style="83" customWidth="1"/>
    <col min="5641" max="5641" width="15.875" style="83" customWidth="1"/>
    <col min="5642" max="5642" width="18.125" style="83" customWidth="1"/>
    <col min="5643" max="5643" width="27.375" style="83" customWidth="1"/>
    <col min="5644" max="5644" width="10" style="83"/>
    <col min="5645" max="5645" width="35.625" style="83" customWidth="1"/>
    <col min="5646" max="5646" width="11.5" style="83" customWidth="1"/>
    <col min="5647" max="5647" width="11.75" style="83" customWidth="1"/>
    <col min="5648" max="5648" width="13.375" style="83" customWidth="1"/>
    <col min="5649" max="5649" width="15.875" style="83" customWidth="1"/>
    <col min="5650" max="5650" width="22.25" style="83" customWidth="1"/>
    <col min="5651" max="5651" width="20.75" style="83" customWidth="1"/>
    <col min="5652" max="5652" width="21.25" style="83" customWidth="1"/>
    <col min="5653" max="5653" width="28.625" style="83" customWidth="1"/>
    <col min="5654" max="5885" width="10" style="83"/>
    <col min="5886" max="5886" width="59.625" style="83" customWidth="1"/>
    <col min="5887" max="5887" width="7.5" style="83" customWidth="1"/>
    <col min="5888" max="5888" width="9.625" style="83" customWidth="1"/>
    <col min="5889" max="5889" width="9.875" style="83" customWidth="1"/>
    <col min="5890" max="5890" width="20.875" style="83" customWidth="1"/>
    <col min="5891" max="5891" width="18.5" style="83" customWidth="1"/>
    <col min="5892" max="5895" width="0" style="83" hidden="1" customWidth="1"/>
    <col min="5896" max="5896" width="7.875" style="83" customWidth="1"/>
    <col min="5897" max="5897" width="15.875" style="83" customWidth="1"/>
    <col min="5898" max="5898" width="18.125" style="83" customWidth="1"/>
    <col min="5899" max="5899" width="27.375" style="83" customWidth="1"/>
    <col min="5900" max="5900" width="10" style="83"/>
    <col min="5901" max="5901" width="35.625" style="83" customWidth="1"/>
    <col min="5902" max="5902" width="11.5" style="83" customWidth="1"/>
    <col min="5903" max="5903" width="11.75" style="83" customWidth="1"/>
    <col min="5904" max="5904" width="13.375" style="83" customWidth="1"/>
    <col min="5905" max="5905" width="15.875" style="83" customWidth="1"/>
    <col min="5906" max="5906" width="22.25" style="83" customWidth="1"/>
    <col min="5907" max="5907" width="20.75" style="83" customWidth="1"/>
    <col min="5908" max="5908" width="21.25" style="83" customWidth="1"/>
    <col min="5909" max="5909" width="28.625" style="83" customWidth="1"/>
    <col min="5910" max="6141" width="10" style="83"/>
    <col min="6142" max="6142" width="59.625" style="83" customWidth="1"/>
    <col min="6143" max="6143" width="7.5" style="83" customWidth="1"/>
    <col min="6144" max="6144" width="9.625" style="83" customWidth="1"/>
    <col min="6145" max="6145" width="9.875" style="83" customWidth="1"/>
    <col min="6146" max="6146" width="20.875" style="83" customWidth="1"/>
    <col min="6147" max="6147" width="18.5" style="83" customWidth="1"/>
    <col min="6148" max="6151" width="0" style="83" hidden="1" customWidth="1"/>
    <col min="6152" max="6152" width="7.875" style="83" customWidth="1"/>
    <col min="6153" max="6153" width="15.875" style="83" customWidth="1"/>
    <col min="6154" max="6154" width="18.125" style="83" customWidth="1"/>
    <col min="6155" max="6155" width="27.375" style="83" customWidth="1"/>
    <col min="6156" max="6156" width="10" style="83"/>
    <col min="6157" max="6157" width="35.625" style="83" customWidth="1"/>
    <col min="6158" max="6158" width="11.5" style="83" customWidth="1"/>
    <col min="6159" max="6159" width="11.75" style="83" customWidth="1"/>
    <col min="6160" max="6160" width="13.375" style="83" customWidth="1"/>
    <col min="6161" max="6161" width="15.875" style="83" customWidth="1"/>
    <col min="6162" max="6162" width="22.25" style="83" customWidth="1"/>
    <col min="6163" max="6163" width="20.75" style="83" customWidth="1"/>
    <col min="6164" max="6164" width="21.25" style="83" customWidth="1"/>
    <col min="6165" max="6165" width="28.625" style="83" customWidth="1"/>
    <col min="6166" max="6397" width="10" style="83"/>
    <col min="6398" max="6398" width="59.625" style="83" customWidth="1"/>
    <col min="6399" max="6399" width="7.5" style="83" customWidth="1"/>
    <col min="6400" max="6400" width="9.625" style="83" customWidth="1"/>
    <col min="6401" max="6401" width="9.875" style="83" customWidth="1"/>
    <col min="6402" max="6402" width="20.875" style="83" customWidth="1"/>
    <col min="6403" max="6403" width="18.5" style="83" customWidth="1"/>
    <col min="6404" max="6407" width="0" style="83" hidden="1" customWidth="1"/>
    <col min="6408" max="6408" width="7.875" style="83" customWidth="1"/>
    <col min="6409" max="6409" width="15.875" style="83" customWidth="1"/>
    <col min="6410" max="6410" width="18.125" style="83" customWidth="1"/>
    <col min="6411" max="6411" width="27.375" style="83" customWidth="1"/>
    <col min="6412" max="6412" width="10" style="83"/>
    <col min="6413" max="6413" width="35.625" style="83" customWidth="1"/>
    <col min="6414" max="6414" width="11.5" style="83" customWidth="1"/>
    <col min="6415" max="6415" width="11.75" style="83" customWidth="1"/>
    <col min="6416" max="6416" width="13.375" style="83" customWidth="1"/>
    <col min="6417" max="6417" width="15.875" style="83" customWidth="1"/>
    <col min="6418" max="6418" width="22.25" style="83" customWidth="1"/>
    <col min="6419" max="6419" width="20.75" style="83" customWidth="1"/>
    <col min="6420" max="6420" width="21.25" style="83" customWidth="1"/>
    <col min="6421" max="6421" width="28.625" style="83" customWidth="1"/>
    <col min="6422" max="6653" width="10" style="83"/>
    <col min="6654" max="6654" width="59.625" style="83" customWidth="1"/>
    <col min="6655" max="6655" width="7.5" style="83" customWidth="1"/>
    <col min="6656" max="6656" width="9.625" style="83" customWidth="1"/>
    <col min="6657" max="6657" width="9.875" style="83" customWidth="1"/>
    <col min="6658" max="6658" width="20.875" style="83" customWidth="1"/>
    <col min="6659" max="6659" width="18.5" style="83" customWidth="1"/>
    <col min="6660" max="6663" width="0" style="83" hidden="1" customWidth="1"/>
    <col min="6664" max="6664" width="7.875" style="83" customWidth="1"/>
    <col min="6665" max="6665" width="15.875" style="83" customWidth="1"/>
    <col min="6666" max="6666" width="18.125" style="83" customWidth="1"/>
    <col min="6667" max="6667" width="27.375" style="83" customWidth="1"/>
    <col min="6668" max="6668" width="10" style="83"/>
    <col min="6669" max="6669" width="35.625" style="83" customWidth="1"/>
    <col min="6670" max="6670" width="11.5" style="83" customWidth="1"/>
    <col min="6671" max="6671" width="11.75" style="83" customWidth="1"/>
    <col min="6672" max="6672" width="13.375" style="83" customWidth="1"/>
    <col min="6673" max="6673" width="15.875" style="83" customWidth="1"/>
    <col min="6674" max="6674" width="22.25" style="83" customWidth="1"/>
    <col min="6675" max="6675" width="20.75" style="83" customWidth="1"/>
    <col min="6676" max="6676" width="21.25" style="83" customWidth="1"/>
    <col min="6677" max="6677" width="28.625" style="83" customWidth="1"/>
    <col min="6678" max="6909" width="10" style="83"/>
    <col min="6910" max="6910" width="59.625" style="83" customWidth="1"/>
    <col min="6911" max="6911" width="7.5" style="83" customWidth="1"/>
    <col min="6912" max="6912" width="9.625" style="83" customWidth="1"/>
    <col min="6913" max="6913" width="9.875" style="83" customWidth="1"/>
    <col min="6914" max="6914" width="20.875" style="83" customWidth="1"/>
    <col min="6915" max="6915" width="18.5" style="83" customWidth="1"/>
    <col min="6916" max="6919" width="0" style="83" hidden="1" customWidth="1"/>
    <col min="6920" max="6920" width="7.875" style="83" customWidth="1"/>
    <col min="6921" max="6921" width="15.875" style="83" customWidth="1"/>
    <col min="6922" max="6922" width="18.125" style="83" customWidth="1"/>
    <col min="6923" max="6923" width="27.375" style="83" customWidth="1"/>
    <col min="6924" max="6924" width="10" style="83"/>
    <col min="6925" max="6925" width="35.625" style="83" customWidth="1"/>
    <col min="6926" max="6926" width="11.5" style="83" customWidth="1"/>
    <col min="6927" max="6927" width="11.75" style="83" customWidth="1"/>
    <col min="6928" max="6928" width="13.375" style="83" customWidth="1"/>
    <col min="6929" max="6929" width="15.875" style="83" customWidth="1"/>
    <col min="6930" max="6930" width="22.25" style="83" customWidth="1"/>
    <col min="6931" max="6931" width="20.75" style="83" customWidth="1"/>
    <col min="6932" max="6932" width="21.25" style="83" customWidth="1"/>
    <col min="6933" max="6933" width="28.625" style="83" customWidth="1"/>
    <col min="6934" max="7165" width="10" style="83"/>
    <col min="7166" max="7166" width="59.625" style="83" customWidth="1"/>
    <col min="7167" max="7167" width="7.5" style="83" customWidth="1"/>
    <col min="7168" max="7168" width="9.625" style="83" customWidth="1"/>
    <col min="7169" max="7169" width="9.875" style="83" customWidth="1"/>
    <col min="7170" max="7170" width="20.875" style="83" customWidth="1"/>
    <col min="7171" max="7171" width="18.5" style="83" customWidth="1"/>
    <col min="7172" max="7175" width="0" style="83" hidden="1" customWidth="1"/>
    <col min="7176" max="7176" width="7.875" style="83" customWidth="1"/>
    <col min="7177" max="7177" width="15.875" style="83" customWidth="1"/>
    <col min="7178" max="7178" width="18.125" style="83" customWidth="1"/>
    <col min="7179" max="7179" width="27.375" style="83" customWidth="1"/>
    <col min="7180" max="7180" width="10" style="83"/>
    <col min="7181" max="7181" width="35.625" style="83" customWidth="1"/>
    <col min="7182" max="7182" width="11.5" style="83" customWidth="1"/>
    <col min="7183" max="7183" width="11.75" style="83" customWidth="1"/>
    <col min="7184" max="7184" width="13.375" style="83" customWidth="1"/>
    <col min="7185" max="7185" width="15.875" style="83" customWidth="1"/>
    <col min="7186" max="7186" width="22.25" style="83" customWidth="1"/>
    <col min="7187" max="7187" width="20.75" style="83" customWidth="1"/>
    <col min="7188" max="7188" width="21.25" style="83" customWidth="1"/>
    <col min="7189" max="7189" width="28.625" style="83" customWidth="1"/>
    <col min="7190" max="7421" width="10" style="83"/>
    <col min="7422" max="7422" width="59.625" style="83" customWidth="1"/>
    <col min="7423" max="7423" width="7.5" style="83" customWidth="1"/>
    <col min="7424" max="7424" width="9.625" style="83" customWidth="1"/>
    <col min="7425" max="7425" width="9.875" style="83" customWidth="1"/>
    <col min="7426" max="7426" width="20.875" style="83" customWidth="1"/>
    <col min="7427" max="7427" width="18.5" style="83" customWidth="1"/>
    <col min="7428" max="7431" width="0" style="83" hidden="1" customWidth="1"/>
    <col min="7432" max="7432" width="7.875" style="83" customWidth="1"/>
    <col min="7433" max="7433" width="15.875" style="83" customWidth="1"/>
    <col min="7434" max="7434" width="18.125" style="83" customWidth="1"/>
    <col min="7435" max="7435" width="27.375" style="83" customWidth="1"/>
    <col min="7436" max="7436" width="10" style="83"/>
    <col min="7437" max="7437" width="35.625" style="83" customWidth="1"/>
    <col min="7438" max="7438" width="11.5" style="83" customWidth="1"/>
    <col min="7439" max="7439" width="11.75" style="83" customWidth="1"/>
    <col min="7440" max="7440" width="13.375" style="83" customWidth="1"/>
    <col min="7441" max="7441" width="15.875" style="83" customWidth="1"/>
    <col min="7442" max="7442" width="22.25" style="83" customWidth="1"/>
    <col min="7443" max="7443" width="20.75" style="83" customWidth="1"/>
    <col min="7444" max="7444" width="21.25" style="83" customWidth="1"/>
    <col min="7445" max="7445" width="28.625" style="83" customWidth="1"/>
    <col min="7446" max="7677" width="10" style="83"/>
    <col min="7678" max="7678" width="59.625" style="83" customWidth="1"/>
    <col min="7679" max="7679" width="7.5" style="83" customWidth="1"/>
    <col min="7680" max="7680" width="9.625" style="83" customWidth="1"/>
    <col min="7681" max="7681" width="9.875" style="83" customWidth="1"/>
    <col min="7682" max="7682" width="20.875" style="83" customWidth="1"/>
    <col min="7683" max="7683" width="18.5" style="83" customWidth="1"/>
    <col min="7684" max="7687" width="0" style="83" hidden="1" customWidth="1"/>
    <col min="7688" max="7688" width="7.875" style="83" customWidth="1"/>
    <col min="7689" max="7689" width="15.875" style="83" customWidth="1"/>
    <col min="7690" max="7690" width="18.125" style="83" customWidth="1"/>
    <col min="7691" max="7691" width="27.375" style="83" customWidth="1"/>
    <col min="7692" max="7692" width="10" style="83"/>
    <col min="7693" max="7693" width="35.625" style="83" customWidth="1"/>
    <col min="7694" max="7694" width="11.5" style="83" customWidth="1"/>
    <col min="7695" max="7695" width="11.75" style="83" customWidth="1"/>
    <col min="7696" max="7696" width="13.375" style="83" customWidth="1"/>
    <col min="7697" max="7697" width="15.875" style="83" customWidth="1"/>
    <col min="7698" max="7698" width="22.25" style="83" customWidth="1"/>
    <col min="7699" max="7699" width="20.75" style="83" customWidth="1"/>
    <col min="7700" max="7700" width="21.25" style="83" customWidth="1"/>
    <col min="7701" max="7701" width="28.625" style="83" customWidth="1"/>
    <col min="7702" max="7933" width="10" style="83"/>
    <col min="7934" max="7934" width="59.625" style="83" customWidth="1"/>
    <col min="7935" max="7935" width="7.5" style="83" customWidth="1"/>
    <col min="7936" max="7936" width="9.625" style="83" customWidth="1"/>
    <col min="7937" max="7937" width="9.875" style="83" customWidth="1"/>
    <col min="7938" max="7938" width="20.875" style="83" customWidth="1"/>
    <col min="7939" max="7939" width="18.5" style="83" customWidth="1"/>
    <col min="7940" max="7943" width="0" style="83" hidden="1" customWidth="1"/>
    <col min="7944" max="7944" width="7.875" style="83" customWidth="1"/>
    <col min="7945" max="7945" width="15.875" style="83" customWidth="1"/>
    <col min="7946" max="7946" width="18.125" style="83" customWidth="1"/>
    <col min="7947" max="7947" width="27.375" style="83" customWidth="1"/>
    <col min="7948" max="7948" width="10" style="83"/>
    <col min="7949" max="7949" width="35.625" style="83" customWidth="1"/>
    <col min="7950" max="7950" width="11.5" style="83" customWidth="1"/>
    <col min="7951" max="7951" width="11.75" style="83" customWidth="1"/>
    <col min="7952" max="7952" width="13.375" style="83" customWidth="1"/>
    <col min="7953" max="7953" width="15.875" style="83" customWidth="1"/>
    <col min="7954" max="7954" width="22.25" style="83" customWidth="1"/>
    <col min="7955" max="7955" width="20.75" style="83" customWidth="1"/>
    <col min="7956" max="7956" width="21.25" style="83" customWidth="1"/>
    <col min="7957" max="7957" width="28.625" style="83" customWidth="1"/>
    <col min="7958" max="8189" width="10" style="83"/>
    <col min="8190" max="8190" width="59.625" style="83" customWidth="1"/>
    <col min="8191" max="8191" width="7.5" style="83" customWidth="1"/>
    <col min="8192" max="8192" width="9.625" style="83" customWidth="1"/>
    <col min="8193" max="8193" width="9.875" style="83" customWidth="1"/>
    <col min="8194" max="8194" width="20.875" style="83" customWidth="1"/>
    <col min="8195" max="8195" width="18.5" style="83" customWidth="1"/>
    <col min="8196" max="8199" width="0" style="83" hidden="1" customWidth="1"/>
    <col min="8200" max="8200" width="7.875" style="83" customWidth="1"/>
    <col min="8201" max="8201" width="15.875" style="83" customWidth="1"/>
    <col min="8202" max="8202" width="18.125" style="83" customWidth="1"/>
    <col min="8203" max="8203" width="27.375" style="83" customWidth="1"/>
    <col min="8204" max="8204" width="10" style="83"/>
    <col min="8205" max="8205" width="35.625" style="83" customWidth="1"/>
    <col min="8206" max="8206" width="11.5" style="83" customWidth="1"/>
    <col min="8207" max="8207" width="11.75" style="83" customWidth="1"/>
    <col min="8208" max="8208" width="13.375" style="83" customWidth="1"/>
    <col min="8209" max="8209" width="15.875" style="83" customWidth="1"/>
    <col min="8210" max="8210" width="22.25" style="83" customWidth="1"/>
    <col min="8211" max="8211" width="20.75" style="83" customWidth="1"/>
    <col min="8212" max="8212" width="21.25" style="83" customWidth="1"/>
    <col min="8213" max="8213" width="28.625" style="83" customWidth="1"/>
    <col min="8214" max="8445" width="10" style="83"/>
    <col min="8446" max="8446" width="59.625" style="83" customWidth="1"/>
    <col min="8447" max="8447" width="7.5" style="83" customWidth="1"/>
    <col min="8448" max="8448" width="9.625" style="83" customWidth="1"/>
    <col min="8449" max="8449" width="9.875" style="83" customWidth="1"/>
    <col min="8450" max="8450" width="20.875" style="83" customWidth="1"/>
    <col min="8451" max="8451" width="18.5" style="83" customWidth="1"/>
    <col min="8452" max="8455" width="0" style="83" hidden="1" customWidth="1"/>
    <col min="8456" max="8456" width="7.875" style="83" customWidth="1"/>
    <col min="8457" max="8457" width="15.875" style="83" customWidth="1"/>
    <col min="8458" max="8458" width="18.125" style="83" customWidth="1"/>
    <col min="8459" max="8459" width="27.375" style="83" customWidth="1"/>
    <col min="8460" max="8460" width="10" style="83"/>
    <col min="8461" max="8461" width="35.625" style="83" customWidth="1"/>
    <col min="8462" max="8462" width="11.5" style="83" customWidth="1"/>
    <col min="8463" max="8463" width="11.75" style="83" customWidth="1"/>
    <col min="8464" max="8464" width="13.375" style="83" customWidth="1"/>
    <col min="8465" max="8465" width="15.875" style="83" customWidth="1"/>
    <col min="8466" max="8466" width="22.25" style="83" customWidth="1"/>
    <col min="8467" max="8467" width="20.75" style="83" customWidth="1"/>
    <col min="8468" max="8468" width="21.25" style="83" customWidth="1"/>
    <col min="8469" max="8469" width="28.625" style="83" customWidth="1"/>
    <col min="8470" max="8701" width="10" style="83"/>
    <col min="8702" max="8702" width="59.625" style="83" customWidth="1"/>
    <col min="8703" max="8703" width="7.5" style="83" customWidth="1"/>
    <col min="8704" max="8704" width="9.625" style="83" customWidth="1"/>
    <col min="8705" max="8705" width="9.875" style="83" customWidth="1"/>
    <col min="8706" max="8706" width="20.875" style="83" customWidth="1"/>
    <col min="8707" max="8707" width="18.5" style="83" customWidth="1"/>
    <col min="8708" max="8711" width="0" style="83" hidden="1" customWidth="1"/>
    <col min="8712" max="8712" width="7.875" style="83" customWidth="1"/>
    <col min="8713" max="8713" width="15.875" style="83" customWidth="1"/>
    <col min="8714" max="8714" width="18.125" style="83" customWidth="1"/>
    <col min="8715" max="8715" width="27.375" style="83" customWidth="1"/>
    <col min="8716" max="8716" width="10" style="83"/>
    <col min="8717" max="8717" width="35.625" style="83" customWidth="1"/>
    <col min="8718" max="8718" width="11.5" style="83" customWidth="1"/>
    <col min="8719" max="8719" width="11.75" style="83" customWidth="1"/>
    <col min="8720" max="8720" width="13.375" style="83" customWidth="1"/>
    <col min="8721" max="8721" width="15.875" style="83" customWidth="1"/>
    <col min="8722" max="8722" width="22.25" style="83" customWidth="1"/>
    <col min="8723" max="8723" width="20.75" style="83" customWidth="1"/>
    <col min="8724" max="8724" width="21.25" style="83" customWidth="1"/>
    <col min="8725" max="8725" width="28.625" style="83" customWidth="1"/>
    <col min="8726" max="8957" width="10" style="83"/>
    <col min="8958" max="8958" width="59.625" style="83" customWidth="1"/>
    <col min="8959" max="8959" width="7.5" style="83" customWidth="1"/>
    <col min="8960" max="8960" width="9.625" style="83" customWidth="1"/>
    <col min="8961" max="8961" width="9.875" style="83" customWidth="1"/>
    <col min="8962" max="8962" width="20.875" style="83" customWidth="1"/>
    <col min="8963" max="8963" width="18.5" style="83" customWidth="1"/>
    <col min="8964" max="8967" width="0" style="83" hidden="1" customWidth="1"/>
    <col min="8968" max="8968" width="7.875" style="83" customWidth="1"/>
    <col min="8969" max="8969" width="15.875" style="83" customWidth="1"/>
    <col min="8970" max="8970" width="18.125" style="83" customWidth="1"/>
    <col min="8971" max="8971" width="27.375" style="83" customWidth="1"/>
    <col min="8972" max="8972" width="10" style="83"/>
    <col min="8973" max="8973" width="35.625" style="83" customWidth="1"/>
    <col min="8974" max="8974" width="11.5" style="83" customWidth="1"/>
    <col min="8975" max="8975" width="11.75" style="83" customWidth="1"/>
    <col min="8976" max="8976" width="13.375" style="83" customWidth="1"/>
    <col min="8977" max="8977" width="15.875" style="83" customWidth="1"/>
    <col min="8978" max="8978" width="22.25" style="83" customWidth="1"/>
    <col min="8979" max="8979" width="20.75" style="83" customWidth="1"/>
    <col min="8980" max="8980" width="21.25" style="83" customWidth="1"/>
    <col min="8981" max="8981" width="28.625" style="83" customWidth="1"/>
    <col min="8982" max="9213" width="10" style="83"/>
    <col min="9214" max="9214" width="59.625" style="83" customWidth="1"/>
    <col min="9215" max="9215" width="7.5" style="83" customWidth="1"/>
    <col min="9216" max="9216" width="9.625" style="83" customWidth="1"/>
    <col min="9217" max="9217" width="9.875" style="83" customWidth="1"/>
    <col min="9218" max="9218" width="20.875" style="83" customWidth="1"/>
    <col min="9219" max="9219" width="18.5" style="83" customWidth="1"/>
    <col min="9220" max="9223" width="0" style="83" hidden="1" customWidth="1"/>
    <col min="9224" max="9224" width="7.875" style="83" customWidth="1"/>
    <col min="9225" max="9225" width="15.875" style="83" customWidth="1"/>
    <col min="9226" max="9226" width="18.125" style="83" customWidth="1"/>
    <col min="9227" max="9227" width="27.375" style="83" customWidth="1"/>
    <col min="9228" max="9228" width="10" style="83"/>
    <col min="9229" max="9229" width="35.625" style="83" customWidth="1"/>
    <col min="9230" max="9230" width="11.5" style="83" customWidth="1"/>
    <col min="9231" max="9231" width="11.75" style="83" customWidth="1"/>
    <col min="9232" max="9232" width="13.375" style="83" customWidth="1"/>
    <col min="9233" max="9233" width="15.875" style="83" customWidth="1"/>
    <col min="9234" max="9234" width="22.25" style="83" customWidth="1"/>
    <col min="9235" max="9235" width="20.75" style="83" customWidth="1"/>
    <col min="9236" max="9236" width="21.25" style="83" customWidth="1"/>
    <col min="9237" max="9237" width="28.625" style="83" customWidth="1"/>
    <col min="9238" max="9469" width="10" style="83"/>
    <col min="9470" max="9470" width="59.625" style="83" customWidth="1"/>
    <col min="9471" max="9471" width="7.5" style="83" customWidth="1"/>
    <col min="9472" max="9472" width="9.625" style="83" customWidth="1"/>
    <col min="9473" max="9473" width="9.875" style="83" customWidth="1"/>
    <col min="9474" max="9474" width="20.875" style="83" customWidth="1"/>
    <col min="9475" max="9475" width="18.5" style="83" customWidth="1"/>
    <col min="9476" max="9479" width="0" style="83" hidden="1" customWidth="1"/>
    <col min="9480" max="9480" width="7.875" style="83" customWidth="1"/>
    <col min="9481" max="9481" width="15.875" style="83" customWidth="1"/>
    <col min="9482" max="9482" width="18.125" style="83" customWidth="1"/>
    <col min="9483" max="9483" width="27.375" style="83" customWidth="1"/>
    <col min="9484" max="9484" width="10" style="83"/>
    <col min="9485" max="9485" width="35.625" style="83" customWidth="1"/>
    <col min="9486" max="9486" width="11.5" style="83" customWidth="1"/>
    <col min="9487" max="9487" width="11.75" style="83" customWidth="1"/>
    <col min="9488" max="9488" width="13.375" style="83" customWidth="1"/>
    <col min="9489" max="9489" width="15.875" style="83" customWidth="1"/>
    <col min="9490" max="9490" width="22.25" style="83" customWidth="1"/>
    <col min="9491" max="9491" width="20.75" style="83" customWidth="1"/>
    <col min="9492" max="9492" width="21.25" style="83" customWidth="1"/>
    <col min="9493" max="9493" width="28.625" style="83" customWidth="1"/>
    <col min="9494" max="9725" width="10" style="83"/>
    <col min="9726" max="9726" width="59.625" style="83" customWidth="1"/>
    <col min="9727" max="9727" width="7.5" style="83" customWidth="1"/>
    <col min="9728" max="9728" width="9.625" style="83" customWidth="1"/>
    <col min="9729" max="9729" width="9.875" style="83" customWidth="1"/>
    <col min="9730" max="9730" width="20.875" style="83" customWidth="1"/>
    <col min="9731" max="9731" width="18.5" style="83" customWidth="1"/>
    <col min="9732" max="9735" width="0" style="83" hidden="1" customWidth="1"/>
    <col min="9736" max="9736" width="7.875" style="83" customWidth="1"/>
    <col min="9737" max="9737" width="15.875" style="83" customWidth="1"/>
    <col min="9738" max="9738" width="18.125" style="83" customWidth="1"/>
    <col min="9739" max="9739" width="27.375" style="83" customWidth="1"/>
    <col min="9740" max="9740" width="10" style="83"/>
    <col min="9741" max="9741" width="35.625" style="83" customWidth="1"/>
    <col min="9742" max="9742" width="11.5" style="83" customWidth="1"/>
    <col min="9743" max="9743" width="11.75" style="83" customWidth="1"/>
    <col min="9744" max="9744" width="13.375" style="83" customWidth="1"/>
    <col min="9745" max="9745" width="15.875" style="83" customWidth="1"/>
    <col min="9746" max="9746" width="22.25" style="83" customWidth="1"/>
    <col min="9747" max="9747" width="20.75" style="83" customWidth="1"/>
    <col min="9748" max="9748" width="21.25" style="83" customWidth="1"/>
    <col min="9749" max="9749" width="28.625" style="83" customWidth="1"/>
    <col min="9750" max="9981" width="10" style="83"/>
    <col min="9982" max="9982" width="59.625" style="83" customWidth="1"/>
    <col min="9983" max="9983" width="7.5" style="83" customWidth="1"/>
    <col min="9984" max="9984" width="9.625" style="83" customWidth="1"/>
    <col min="9985" max="9985" width="9.875" style="83" customWidth="1"/>
    <col min="9986" max="9986" width="20.875" style="83" customWidth="1"/>
    <col min="9987" max="9987" width="18.5" style="83" customWidth="1"/>
    <col min="9988" max="9991" width="0" style="83" hidden="1" customWidth="1"/>
    <col min="9992" max="9992" width="7.875" style="83" customWidth="1"/>
    <col min="9993" max="9993" width="15.875" style="83" customWidth="1"/>
    <col min="9994" max="9994" width="18.125" style="83" customWidth="1"/>
    <col min="9995" max="9995" width="27.375" style="83" customWidth="1"/>
    <col min="9996" max="9996" width="10" style="83"/>
    <col min="9997" max="9997" width="35.625" style="83" customWidth="1"/>
    <col min="9998" max="9998" width="11.5" style="83" customWidth="1"/>
    <col min="9999" max="9999" width="11.75" style="83" customWidth="1"/>
    <col min="10000" max="10000" width="13.375" style="83" customWidth="1"/>
    <col min="10001" max="10001" width="15.875" style="83" customWidth="1"/>
    <col min="10002" max="10002" width="22.25" style="83" customWidth="1"/>
    <col min="10003" max="10003" width="20.75" style="83" customWidth="1"/>
    <col min="10004" max="10004" width="21.25" style="83" customWidth="1"/>
    <col min="10005" max="10005" width="28.625" style="83" customWidth="1"/>
    <col min="10006" max="10237" width="10" style="83"/>
    <col min="10238" max="10238" width="59.625" style="83" customWidth="1"/>
    <col min="10239" max="10239" width="7.5" style="83" customWidth="1"/>
    <col min="10240" max="10240" width="9.625" style="83" customWidth="1"/>
    <col min="10241" max="10241" width="9.875" style="83" customWidth="1"/>
    <col min="10242" max="10242" width="20.875" style="83" customWidth="1"/>
    <col min="10243" max="10243" width="18.5" style="83" customWidth="1"/>
    <col min="10244" max="10247" width="0" style="83" hidden="1" customWidth="1"/>
    <col min="10248" max="10248" width="7.875" style="83" customWidth="1"/>
    <col min="10249" max="10249" width="15.875" style="83" customWidth="1"/>
    <col min="10250" max="10250" width="18.125" style="83" customWidth="1"/>
    <col min="10251" max="10251" width="27.375" style="83" customWidth="1"/>
    <col min="10252" max="10252" width="10" style="83"/>
    <col min="10253" max="10253" width="35.625" style="83" customWidth="1"/>
    <col min="10254" max="10254" width="11.5" style="83" customWidth="1"/>
    <col min="10255" max="10255" width="11.75" style="83" customWidth="1"/>
    <col min="10256" max="10256" width="13.375" style="83" customWidth="1"/>
    <col min="10257" max="10257" width="15.875" style="83" customWidth="1"/>
    <col min="10258" max="10258" width="22.25" style="83" customWidth="1"/>
    <col min="10259" max="10259" width="20.75" style="83" customWidth="1"/>
    <col min="10260" max="10260" width="21.25" style="83" customWidth="1"/>
    <col min="10261" max="10261" width="28.625" style="83" customWidth="1"/>
    <col min="10262" max="10493" width="10" style="83"/>
    <col min="10494" max="10494" width="59.625" style="83" customWidth="1"/>
    <col min="10495" max="10495" width="7.5" style="83" customWidth="1"/>
    <col min="10496" max="10496" width="9.625" style="83" customWidth="1"/>
    <col min="10497" max="10497" width="9.875" style="83" customWidth="1"/>
    <col min="10498" max="10498" width="20.875" style="83" customWidth="1"/>
    <col min="10499" max="10499" width="18.5" style="83" customWidth="1"/>
    <col min="10500" max="10503" width="0" style="83" hidden="1" customWidth="1"/>
    <col min="10504" max="10504" width="7.875" style="83" customWidth="1"/>
    <col min="10505" max="10505" width="15.875" style="83" customWidth="1"/>
    <col min="10506" max="10506" width="18.125" style="83" customWidth="1"/>
    <col min="10507" max="10507" width="27.375" style="83" customWidth="1"/>
    <col min="10508" max="10508" width="10" style="83"/>
    <col min="10509" max="10509" width="35.625" style="83" customWidth="1"/>
    <col min="10510" max="10510" width="11.5" style="83" customWidth="1"/>
    <col min="10511" max="10511" width="11.75" style="83" customWidth="1"/>
    <col min="10512" max="10512" width="13.375" style="83" customWidth="1"/>
    <col min="10513" max="10513" width="15.875" style="83" customWidth="1"/>
    <col min="10514" max="10514" width="22.25" style="83" customWidth="1"/>
    <col min="10515" max="10515" width="20.75" style="83" customWidth="1"/>
    <col min="10516" max="10516" width="21.25" style="83" customWidth="1"/>
    <col min="10517" max="10517" width="28.625" style="83" customWidth="1"/>
    <col min="10518" max="10749" width="10" style="83"/>
    <col min="10750" max="10750" width="59.625" style="83" customWidth="1"/>
    <col min="10751" max="10751" width="7.5" style="83" customWidth="1"/>
    <col min="10752" max="10752" width="9.625" style="83" customWidth="1"/>
    <col min="10753" max="10753" width="9.875" style="83" customWidth="1"/>
    <col min="10754" max="10754" width="20.875" style="83" customWidth="1"/>
    <col min="10755" max="10755" width="18.5" style="83" customWidth="1"/>
    <col min="10756" max="10759" width="0" style="83" hidden="1" customWidth="1"/>
    <col min="10760" max="10760" width="7.875" style="83" customWidth="1"/>
    <col min="10761" max="10761" width="15.875" style="83" customWidth="1"/>
    <col min="10762" max="10762" width="18.125" style="83" customWidth="1"/>
    <col min="10763" max="10763" width="27.375" style="83" customWidth="1"/>
    <col min="10764" max="10764" width="10" style="83"/>
    <col min="10765" max="10765" width="35.625" style="83" customWidth="1"/>
    <col min="10766" max="10766" width="11.5" style="83" customWidth="1"/>
    <col min="10767" max="10767" width="11.75" style="83" customWidth="1"/>
    <col min="10768" max="10768" width="13.375" style="83" customWidth="1"/>
    <col min="10769" max="10769" width="15.875" style="83" customWidth="1"/>
    <col min="10770" max="10770" width="22.25" style="83" customWidth="1"/>
    <col min="10771" max="10771" width="20.75" style="83" customWidth="1"/>
    <col min="10772" max="10772" width="21.25" style="83" customWidth="1"/>
    <col min="10773" max="10773" width="28.625" style="83" customWidth="1"/>
    <col min="10774" max="11005" width="10" style="83"/>
    <col min="11006" max="11006" width="59.625" style="83" customWidth="1"/>
    <col min="11007" max="11007" width="7.5" style="83" customWidth="1"/>
    <col min="11008" max="11008" width="9.625" style="83" customWidth="1"/>
    <col min="11009" max="11009" width="9.875" style="83" customWidth="1"/>
    <col min="11010" max="11010" width="20.875" style="83" customWidth="1"/>
    <col min="11011" max="11011" width="18.5" style="83" customWidth="1"/>
    <col min="11012" max="11015" width="0" style="83" hidden="1" customWidth="1"/>
    <col min="11016" max="11016" width="7.875" style="83" customWidth="1"/>
    <col min="11017" max="11017" width="15.875" style="83" customWidth="1"/>
    <col min="11018" max="11018" width="18.125" style="83" customWidth="1"/>
    <col min="11019" max="11019" width="27.375" style="83" customWidth="1"/>
    <col min="11020" max="11020" width="10" style="83"/>
    <col min="11021" max="11021" width="35.625" style="83" customWidth="1"/>
    <col min="11022" max="11022" width="11.5" style="83" customWidth="1"/>
    <col min="11023" max="11023" width="11.75" style="83" customWidth="1"/>
    <col min="11024" max="11024" width="13.375" style="83" customWidth="1"/>
    <col min="11025" max="11025" width="15.875" style="83" customWidth="1"/>
    <col min="11026" max="11026" width="22.25" style="83" customWidth="1"/>
    <col min="11027" max="11027" width="20.75" style="83" customWidth="1"/>
    <col min="11028" max="11028" width="21.25" style="83" customWidth="1"/>
    <col min="11029" max="11029" width="28.625" style="83" customWidth="1"/>
    <col min="11030" max="11261" width="10" style="83"/>
    <col min="11262" max="11262" width="59.625" style="83" customWidth="1"/>
    <col min="11263" max="11263" width="7.5" style="83" customWidth="1"/>
    <col min="11264" max="11264" width="9.625" style="83" customWidth="1"/>
    <col min="11265" max="11265" width="9.875" style="83" customWidth="1"/>
    <col min="11266" max="11266" width="20.875" style="83" customWidth="1"/>
    <col min="11267" max="11267" width="18.5" style="83" customWidth="1"/>
    <col min="11268" max="11271" width="0" style="83" hidden="1" customWidth="1"/>
    <col min="11272" max="11272" width="7.875" style="83" customWidth="1"/>
    <col min="11273" max="11273" width="15.875" style="83" customWidth="1"/>
    <col min="11274" max="11274" width="18.125" style="83" customWidth="1"/>
    <col min="11275" max="11275" width="27.375" style="83" customWidth="1"/>
    <col min="11276" max="11276" width="10" style="83"/>
    <col min="11277" max="11277" width="35.625" style="83" customWidth="1"/>
    <col min="11278" max="11278" width="11.5" style="83" customWidth="1"/>
    <col min="11279" max="11279" width="11.75" style="83" customWidth="1"/>
    <col min="11280" max="11280" width="13.375" style="83" customWidth="1"/>
    <col min="11281" max="11281" width="15.875" style="83" customWidth="1"/>
    <col min="11282" max="11282" width="22.25" style="83" customWidth="1"/>
    <col min="11283" max="11283" width="20.75" style="83" customWidth="1"/>
    <col min="11284" max="11284" width="21.25" style="83" customWidth="1"/>
    <col min="11285" max="11285" width="28.625" style="83" customWidth="1"/>
    <col min="11286" max="11517" width="10" style="83"/>
    <col min="11518" max="11518" width="59.625" style="83" customWidth="1"/>
    <col min="11519" max="11519" width="7.5" style="83" customWidth="1"/>
    <col min="11520" max="11520" width="9.625" style="83" customWidth="1"/>
    <col min="11521" max="11521" width="9.875" style="83" customWidth="1"/>
    <col min="11522" max="11522" width="20.875" style="83" customWidth="1"/>
    <col min="11523" max="11523" width="18.5" style="83" customWidth="1"/>
    <col min="11524" max="11527" width="0" style="83" hidden="1" customWidth="1"/>
    <col min="11528" max="11528" width="7.875" style="83" customWidth="1"/>
    <col min="11529" max="11529" width="15.875" style="83" customWidth="1"/>
    <col min="11530" max="11530" width="18.125" style="83" customWidth="1"/>
    <col min="11531" max="11531" width="27.375" style="83" customWidth="1"/>
    <col min="11532" max="11532" width="10" style="83"/>
    <col min="11533" max="11533" width="35.625" style="83" customWidth="1"/>
    <col min="11534" max="11534" width="11.5" style="83" customWidth="1"/>
    <col min="11535" max="11535" width="11.75" style="83" customWidth="1"/>
    <col min="11536" max="11536" width="13.375" style="83" customWidth="1"/>
    <col min="11537" max="11537" width="15.875" style="83" customWidth="1"/>
    <col min="11538" max="11538" width="22.25" style="83" customWidth="1"/>
    <col min="11539" max="11539" width="20.75" style="83" customWidth="1"/>
    <col min="11540" max="11540" width="21.25" style="83" customWidth="1"/>
    <col min="11541" max="11541" width="28.625" style="83" customWidth="1"/>
    <col min="11542" max="11773" width="10" style="83"/>
    <col min="11774" max="11774" width="59.625" style="83" customWidth="1"/>
    <col min="11775" max="11775" width="7.5" style="83" customWidth="1"/>
    <col min="11776" max="11776" width="9.625" style="83" customWidth="1"/>
    <col min="11777" max="11777" width="9.875" style="83" customWidth="1"/>
    <col min="11778" max="11778" width="20.875" style="83" customWidth="1"/>
    <col min="11779" max="11779" width="18.5" style="83" customWidth="1"/>
    <col min="11780" max="11783" width="0" style="83" hidden="1" customWidth="1"/>
    <col min="11784" max="11784" width="7.875" style="83" customWidth="1"/>
    <col min="11785" max="11785" width="15.875" style="83" customWidth="1"/>
    <col min="11786" max="11786" width="18.125" style="83" customWidth="1"/>
    <col min="11787" max="11787" width="27.375" style="83" customWidth="1"/>
    <col min="11788" max="11788" width="10" style="83"/>
    <col min="11789" max="11789" width="35.625" style="83" customWidth="1"/>
    <col min="11790" max="11790" width="11.5" style="83" customWidth="1"/>
    <col min="11791" max="11791" width="11.75" style="83" customWidth="1"/>
    <col min="11792" max="11792" width="13.375" style="83" customWidth="1"/>
    <col min="11793" max="11793" width="15.875" style="83" customWidth="1"/>
    <col min="11794" max="11794" width="22.25" style="83" customWidth="1"/>
    <col min="11795" max="11795" width="20.75" style="83" customWidth="1"/>
    <col min="11796" max="11796" width="21.25" style="83" customWidth="1"/>
    <col min="11797" max="11797" width="28.625" style="83" customWidth="1"/>
    <col min="11798" max="12029" width="10" style="83"/>
    <col min="12030" max="12030" width="59.625" style="83" customWidth="1"/>
    <col min="12031" max="12031" width="7.5" style="83" customWidth="1"/>
    <col min="12032" max="12032" width="9.625" style="83" customWidth="1"/>
    <col min="12033" max="12033" width="9.875" style="83" customWidth="1"/>
    <col min="12034" max="12034" width="20.875" style="83" customWidth="1"/>
    <col min="12035" max="12035" width="18.5" style="83" customWidth="1"/>
    <col min="12036" max="12039" width="0" style="83" hidden="1" customWidth="1"/>
    <col min="12040" max="12040" width="7.875" style="83" customWidth="1"/>
    <col min="12041" max="12041" width="15.875" style="83" customWidth="1"/>
    <col min="12042" max="12042" width="18.125" style="83" customWidth="1"/>
    <col min="12043" max="12043" width="27.375" style="83" customWidth="1"/>
    <col min="12044" max="12044" width="10" style="83"/>
    <col min="12045" max="12045" width="35.625" style="83" customWidth="1"/>
    <col min="12046" max="12046" width="11.5" style="83" customWidth="1"/>
    <col min="12047" max="12047" width="11.75" style="83" customWidth="1"/>
    <col min="12048" max="12048" width="13.375" style="83" customWidth="1"/>
    <col min="12049" max="12049" width="15.875" style="83" customWidth="1"/>
    <col min="12050" max="12050" width="22.25" style="83" customWidth="1"/>
    <col min="12051" max="12051" width="20.75" style="83" customWidth="1"/>
    <col min="12052" max="12052" width="21.25" style="83" customWidth="1"/>
    <col min="12053" max="12053" width="28.625" style="83" customWidth="1"/>
    <col min="12054" max="12285" width="10" style="83"/>
    <col min="12286" max="12286" width="59.625" style="83" customWidth="1"/>
    <col min="12287" max="12287" width="7.5" style="83" customWidth="1"/>
    <col min="12288" max="12288" width="9.625" style="83" customWidth="1"/>
    <col min="12289" max="12289" width="9.875" style="83" customWidth="1"/>
    <col min="12290" max="12290" width="20.875" style="83" customWidth="1"/>
    <col min="12291" max="12291" width="18.5" style="83" customWidth="1"/>
    <col min="12292" max="12295" width="0" style="83" hidden="1" customWidth="1"/>
    <col min="12296" max="12296" width="7.875" style="83" customWidth="1"/>
    <col min="12297" max="12297" width="15.875" style="83" customWidth="1"/>
    <col min="12298" max="12298" width="18.125" style="83" customWidth="1"/>
    <col min="12299" max="12299" width="27.375" style="83" customWidth="1"/>
    <col min="12300" max="12300" width="10" style="83"/>
    <col min="12301" max="12301" width="35.625" style="83" customWidth="1"/>
    <col min="12302" max="12302" width="11.5" style="83" customWidth="1"/>
    <col min="12303" max="12303" width="11.75" style="83" customWidth="1"/>
    <col min="12304" max="12304" width="13.375" style="83" customWidth="1"/>
    <col min="12305" max="12305" width="15.875" style="83" customWidth="1"/>
    <col min="12306" max="12306" width="22.25" style="83" customWidth="1"/>
    <col min="12307" max="12307" width="20.75" style="83" customWidth="1"/>
    <col min="12308" max="12308" width="21.25" style="83" customWidth="1"/>
    <col min="12309" max="12309" width="28.625" style="83" customWidth="1"/>
    <col min="12310" max="12541" width="10" style="83"/>
    <col min="12542" max="12542" width="59.625" style="83" customWidth="1"/>
    <col min="12543" max="12543" width="7.5" style="83" customWidth="1"/>
    <col min="12544" max="12544" width="9.625" style="83" customWidth="1"/>
    <col min="12545" max="12545" width="9.875" style="83" customWidth="1"/>
    <col min="12546" max="12546" width="20.875" style="83" customWidth="1"/>
    <col min="12547" max="12547" width="18.5" style="83" customWidth="1"/>
    <col min="12548" max="12551" width="0" style="83" hidden="1" customWidth="1"/>
    <col min="12552" max="12552" width="7.875" style="83" customWidth="1"/>
    <col min="12553" max="12553" width="15.875" style="83" customWidth="1"/>
    <col min="12554" max="12554" width="18.125" style="83" customWidth="1"/>
    <col min="12555" max="12555" width="27.375" style="83" customWidth="1"/>
    <col min="12556" max="12556" width="10" style="83"/>
    <col min="12557" max="12557" width="35.625" style="83" customWidth="1"/>
    <col min="12558" max="12558" width="11.5" style="83" customWidth="1"/>
    <col min="12559" max="12559" width="11.75" style="83" customWidth="1"/>
    <col min="12560" max="12560" width="13.375" style="83" customWidth="1"/>
    <col min="12561" max="12561" width="15.875" style="83" customWidth="1"/>
    <col min="12562" max="12562" width="22.25" style="83" customWidth="1"/>
    <col min="12563" max="12563" width="20.75" style="83" customWidth="1"/>
    <col min="12564" max="12564" width="21.25" style="83" customWidth="1"/>
    <col min="12565" max="12565" width="28.625" style="83" customWidth="1"/>
    <col min="12566" max="12797" width="10" style="83"/>
    <col min="12798" max="12798" width="59.625" style="83" customWidth="1"/>
    <col min="12799" max="12799" width="7.5" style="83" customWidth="1"/>
    <col min="12800" max="12800" width="9.625" style="83" customWidth="1"/>
    <col min="12801" max="12801" width="9.875" style="83" customWidth="1"/>
    <col min="12802" max="12802" width="20.875" style="83" customWidth="1"/>
    <col min="12803" max="12803" width="18.5" style="83" customWidth="1"/>
    <col min="12804" max="12807" width="0" style="83" hidden="1" customWidth="1"/>
    <col min="12808" max="12808" width="7.875" style="83" customWidth="1"/>
    <col min="12809" max="12809" width="15.875" style="83" customWidth="1"/>
    <col min="12810" max="12810" width="18.125" style="83" customWidth="1"/>
    <col min="12811" max="12811" width="27.375" style="83" customWidth="1"/>
    <col min="12812" max="12812" width="10" style="83"/>
    <col min="12813" max="12813" width="35.625" style="83" customWidth="1"/>
    <col min="12814" max="12814" width="11.5" style="83" customWidth="1"/>
    <col min="12815" max="12815" width="11.75" style="83" customWidth="1"/>
    <col min="12816" max="12816" width="13.375" style="83" customWidth="1"/>
    <col min="12817" max="12817" width="15.875" style="83" customWidth="1"/>
    <col min="12818" max="12818" width="22.25" style="83" customWidth="1"/>
    <col min="12819" max="12819" width="20.75" style="83" customWidth="1"/>
    <col min="12820" max="12820" width="21.25" style="83" customWidth="1"/>
    <col min="12821" max="12821" width="28.625" style="83" customWidth="1"/>
    <col min="12822" max="13053" width="10" style="83"/>
    <col min="13054" max="13054" width="59.625" style="83" customWidth="1"/>
    <col min="13055" max="13055" width="7.5" style="83" customWidth="1"/>
    <col min="13056" max="13056" width="9.625" style="83" customWidth="1"/>
    <col min="13057" max="13057" width="9.875" style="83" customWidth="1"/>
    <col min="13058" max="13058" width="20.875" style="83" customWidth="1"/>
    <col min="13059" max="13059" width="18.5" style="83" customWidth="1"/>
    <col min="13060" max="13063" width="0" style="83" hidden="1" customWidth="1"/>
    <col min="13064" max="13064" width="7.875" style="83" customWidth="1"/>
    <col min="13065" max="13065" width="15.875" style="83" customWidth="1"/>
    <col min="13066" max="13066" width="18.125" style="83" customWidth="1"/>
    <col min="13067" max="13067" width="27.375" style="83" customWidth="1"/>
    <col min="13068" max="13068" width="10" style="83"/>
    <col min="13069" max="13069" width="35.625" style="83" customWidth="1"/>
    <col min="13070" max="13070" width="11.5" style="83" customWidth="1"/>
    <col min="13071" max="13071" width="11.75" style="83" customWidth="1"/>
    <col min="13072" max="13072" width="13.375" style="83" customWidth="1"/>
    <col min="13073" max="13073" width="15.875" style="83" customWidth="1"/>
    <col min="13074" max="13074" width="22.25" style="83" customWidth="1"/>
    <col min="13075" max="13075" width="20.75" style="83" customWidth="1"/>
    <col min="13076" max="13076" width="21.25" style="83" customWidth="1"/>
    <col min="13077" max="13077" width="28.625" style="83" customWidth="1"/>
    <col min="13078" max="13309" width="10" style="83"/>
    <col min="13310" max="13310" width="59.625" style="83" customWidth="1"/>
    <col min="13311" max="13311" width="7.5" style="83" customWidth="1"/>
    <col min="13312" max="13312" width="9.625" style="83" customWidth="1"/>
    <col min="13313" max="13313" width="9.875" style="83" customWidth="1"/>
    <col min="13314" max="13314" width="20.875" style="83" customWidth="1"/>
    <col min="13315" max="13315" width="18.5" style="83" customWidth="1"/>
    <col min="13316" max="13319" width="0" style="83" hidden="1" customWidth="1"/>
    <col min="13320" max="13320" width="7.875" style="83" customWidth="1"/>
    <col min="13321" max="13321" width="15.875" style="83" customWidth="1"/>
    <col min="13322" max="13322" width="18.125" style="83" customWidth="1"/>
    <col min="13323" max="13323" width="27.375" style="83" customWidth="1"/>
    <col min="13324" max="13324" width="10" style="83"/>
    <col min="13325" max="13325" width="35.625" style="83" customWidth="1"/>
    <col min="13326" max="13326" width="11.5" style="83" customWidth="1"/>
    <col min="13327" max="13327" width="11.75" style="83" customWidth="1"/>
    <col min="13328" max="13328" width="13.375" style="83" customWidth="1"/>
    <col min="13329" max="13329" width="15.875" style="83" customWidth="1"/>
    <col min="13330" max="13330" width="22.25" style="83" customWidth="1"/>
    <col min="13331" max="13331" width="20.75" style="83" customWidth="1"/>
    <col min="13332" max="13332" width="21.25" style="83" customWidth="1"/>
    <col min="13333" max="13333" width="28.625" style="83" customWidth="1"/>
    <col min="13334" max="13565" width="10" style="83"/>
    <col min="13566" max="13566" width="59.625" style="83" customWidth="1"/>
    <col min="13567" max="13567" width="7.5" style="83" customWidth="1"/>
    <col min="13568" max="13568" width="9.625" style="83" customWidth="1"/>
    <col min="13569" max="13569" width="9.875" style="83" customWidth="1"/>
    <col min="13570" max="13570" width="20.875" style="83" customWidth="1"/>
    <col min="13571" max="13571" width="18.5" style="83" customWidth="1"/>
    <col min="13572" max="13575" width="0" style="83" hidden="1" customWidth="1"/>
    <col min="13576" max="13576" width="7.875" style="83" customWidth="1"/>
    <col min="13577" max="13577" width="15.875" style="83" customWidth="1"/>
    <col min="13578" max="13578" width="18.125" style="83" customWidth="1"/>
    <col min="13579" max="13579" width="27.375" style="83" customWidth="1"/>
    <col min="13580" max="13580" width="10" style="83"/>
    <col min="13581" max="13581" width="35.625" style="83" customWidth="1"/>
    <col min="13582" max="13582" width="11.5" style="83" customWidth="1"/>
    <col min="13583" max="13583" width="11.75" style="83" customWidth="1"/>
    <col min="13584" max="13584" width="13.375" style="83" customWidth="1"/>
    <col min="13585" max="13585" width="15.875" style="83" customWidth="1"/>
    <col min="13586" max="13586" width="22.25" style="83" customWidth="1"/>
    <col min="13587" max="13587" width="20.75" style="83" customWidth="1"/>
    <col min="13588" max="13588" width="21.25" style="83" customWidth="1"/>
    <col min="13589" max="13589" width="28.625" style="83" customWidth="1"/>
    <col min="13590" max="13821" width="10" style="83"/>
    <col min="13822" max="13822" width="59.625" style="83" customWidth="1"/>
    <col min="13823" max="13823" width="7.5" style="83" customWidth="1"/>
    <col min="13824" max="13824" width="9.625" style="83" customWidth="1"/>
    <col min="13825" max="13825" width="9.875" style="83" customWidth="1"/>
    <col min="13826" max="13826" width="20.875" style="83" customWidth="1"/>
    <col min="13827" max="13827" width="18.5" style="83" customWidth="1"/>
    <col min="13828" max="13831" width="0" style="83" hidden="1" customWidth="1"/>
    <col min="13832" max="13832" width="7.875" style="83" customWidth="1"/>
    <col min="13833" max="13833" width="15.875" style="83" customWidth="1"/>
    <col min="13834" max="13834" width="18.125" style="83" customWidth="1"/>
    <col min="13835" max="13835" width="27.375" style="83" customWidth="1"/>
    <col min="13836" max="13836" width="10" style="83"/>
    <col min="13837" max="13837" width="35.625" style="83" customWidth="1"/>
    <col min="13838" max="13838" width="11.5" style="83" customWidth="1"/>
    <col min="13839" max="13839" width="11.75" style="83" customWidth="1"/>
    <col min="13840" max="13840" width="13.375" style="83" customWidth="1"/>
    <col min="13841" max="13841" width="15.875" style="83" customWidth="1"/>
    <col min="13842" max="13842" width="22.25" style="83" customWidth="1"/>
    <col min="13843" max="13843" width="20.75" style="83" customWidth="1"/>
    <col min="13844" max="13844" width="21.25" style="83" customWidth="1"/>
    <col min="13845" max="13845" width="28.625" style="83" customWidth="1"/>
    <col min="13846" max="14077" width="10" style="83"/>
    <col min="14078" max="14078" width="59.625" style="83" customWidth="1"/>
    <col min="14079" max="14079" width="7.5" style="83" customWidth="1"/>
    <col min="14080" max="14080" width="9.625" style="83" customWidth="1"/>
    <col min="14081" max="14081" width="9.875" style="83" customWidth="1"/>
    <col min="14082" max="14082" width="20.875" style="83" customWidth="1"/>
    <col min="14083" max="14083" width="18.5" style="83" customWidth="1"/>
    <col min="14084" max="14087" width="0" style="83" hidden="1" customWidth="1"/>
    <col min="14088" max="14088" width="7.875" style="83" customWidth="1"/>
    <col min="14089" max="14089" width="15.875" style="83" customWidth="1"/>
    <col min="14090" max="14090" width="18.125" style="83" customWidth="1"/>
    <col min="14091" max="14091" width="27.375" style="83" customWidth="1"/>
    <col min="14092" max="14092" width="10" style="83"/>
    <col min="14093" max="14093" width="35.625" style="83" customWidth="1"/>
    <col min="14094" max="14094" width="11.5" style="83" customWidth="1"/>
    <col min="14095" max="14095" width="11.75" style="83" customWidth="1"/>
    <col min="14096" max="14096" width="13.375" style="83" customWidth="1"/>
    <col min="14097" max="14097" width="15.875" style="83" customWidth="1"/>
    <col min="14098" max="14098" width="22.25" style="83" customWidth="1"/>
    <col min="14099" max="14099" width="20.75" style="83" customWidth="1"/>
    <col min="14100" max="14100" width="21.25" style="83" customWidth="1"/>
    <col min="14101" max="14101" width="28.625" style="83" customWidth="1"/>
    <col min="14102" max="14333" width="10" style="83"/>
    <col min="14334" max="14334" width="59.625" style="83" customWidth="1"/>
    <col min="14335" max="14335" width="7.5" style="83" customWidth="1"/>
    <col min="14336" max="14336" width="9.625" style="83" customWidth="1"/>
    <col min="14337" max="14337" width="9.875" style="83" customWidth="1"/>
    <col min="14338" max="14338" width="20.875" style="83" customWidth="1"/>
    <col min="14339" max="14339" width="18.5" style="83" customWidth="1"/>
    <col min="14340" max="14343" width="0" style="83" hidden="1" customWidth="1"/>
    <col min="14344" max="14344" width="7.875" style="83" customWidth="1"/>
    <col min="14345" max="14345" width="15.875" style="83" customWidth="1"/>
    <col min="14346" max="14346" width="18.125" style="83" customWidth="1"/>
    <col min="14347" max="14347" width="27.375" style="83" customWidth="1"/>
    <col min="14348" max="14348" width="10" style="83"/>
    <col min="14349" max="14349" width="35.625" style="83" customWidth="1"/>
    <col min="14350" max="14350" width="11.5" style="83" customWidth="1"/>
    <col min="14351" max="14351" width="11.75" style="83" customWidth="1"/>
    <col min="14352" max="14352" width="13.375" style="83" customWidth="1"/>
    <col min="14353" max="14353" width="15.875" style="83" customWidth="1"/>
    <col min="14354" max="14354" width="22.25" style="83" customWidth="1"/>
    <col min="14355" max="14355" width="20.75" style="83" customWidth="1"/>
    <col min="14356" max="14356" width="21.25" style="83" customWidth="1"/>
    <col min="14357" max="14357" width="28.625" style="83" customWidth="1"/>
    <col min="14358" max="14589" width="10" style="83"/>
    <col min="14590" max="14590" width="59.625" style="83" customWidth="1"/>
    <col min="14591" max="14591" width="7.5" style="83" customWidth="1"/>
    <col min="14592" max="14592" width="9.625" style="83" customWidth="1"/>
    <col min="14593" max="14593" width="9.875" style="83" customWidth="1"/>
    <col min="14594" max="14594" width="20.875" style="83" customWidth="1"/>
    <col min="14595" max="14595" width="18.5" style="83" customWidth="1"/>
    <col min="14596" max="14599" width="0" style="83" hidden="1" customWidth="1"/>
    <col min="14600" max="14600" width="7.875" style="83" customWidth="1"/>
    <col min="14601" max="14601" width="15.875" style="83" customWidth="1"/>
    <col min="14602" max="14602" width="18.125" style="83" customWidth="1"/>
    <col min="14603" max="14603" width="27.375" style="83" customWidth="1"/>
    <col min="14604" max="14604" width="10" style="83"/>
    <col min="14605" max="14605" width="35.625" style="83" customWidth="1"/>
    <col min="14606" max="14606" width="11.5" style="83" customWidth="1"/>
    <col min="14607" max="14607" width="11.75" style="83" customWidth="1"/>
    <col min="14608" max="14608" width="13.375" style="83" customWidth="1"/>
    <col min="14609" max="14609" width="15.875" style="83" customWidth="1"/>
    <col min="14610" max="14610" width="22.25" style="83" customWidth="1"/>
    <col min="14611" max="14611" width="20.75" style="83" customWidth="1"/>
    <col min="14612" max="14612" width="21.25" style="83" customWidth="1"/>
    <col min="14613" max="14613" width="28.625" style="83" customWidth="1"/>
    <col min="14614" max="14845" width="10" style="83"/>
    <col min="14846" max="14846" width="59.625" style="83" customWidth="1"/>
    <col min="14847" max="14847" width="7.5" style="83" customWidth="1"/>
    <col min="14848" max="14848" width="9.625" style="83" customWidth="1"/>
    <col min="14849" max="14849" width="9.875" style="83" customWidth="1"/>
    <col min="14850" max="14850" width="20.875" style="83" customWidth="1"/>
    <col min="14851" max="14851" width="18.5" style="83" customWidth="1"/>
    <col min="14852" max="14855" width="0" style="83" hidden="1" customWidth="1"/>
    <col min="14856" max="14856" width="7.875" style="83" customWidth="1"/>
    <col min="14857" max="14857" width="15.875" style="83" customWidth="1"/>
    <col min="14858" max="14858" width="18.125" style="83" customWidth="1"/>
    <col min="14859" max="14859" width="27.375" style="83" customWidth="1"/>
    <col min="14860" max="14860" width="10" style="83"/>
    <col min="14861" max="14861" width="35.625" style="83" customWidth="1"/>
    <col min="14862" max="14862" width="11.5" style="83" customWidth="1"/>
    <col min="14863" max="14863" width="11.75" style="83" customWidth="1"/>
    <col min="14864" max="14864" width="13.375" style="83" customWidth="1"/>
    <col min="14865" max="14865" width="15.875" style="83" customWidth="1"/>
    <col min="14866" max="14866" width="22.25" style="83" customWidth="1"/>
    <col min="14867" max="14867" width="20.75" style="83" customWidth="1"/>
    <col min="14868" max="14868" width="21.25" style="83" customWidth="1"/>
    <col min="14869" max="14869" width="28.625" style="83" customWidth="1"/>
    <col min="14870" max="15101" width="10" style="83"/>
    <col min="15102" max="15102" width="59.625" style="83" customWidth="1"/>
    <col min="15103" max="15103" width="7.5" style="83" customWidth="1"/>
    <col min="15104" max="15104" width="9.625" style="83" customWidth="1"/>
    <col min="15105" max="15105" width="9.875" style="83" customWidth="1"/>
    <col min="15106" max="15106" width="20.875" style="83" customWidth="1"/>
    <col min="15107" max="15107" width="18.5" style="83" customWidth="1"/>
    <col min="15108" max="15111" width="0" style="83" hidden="1" customWidth="1"/>
    <col min="15112" max="15112" width="7.875" style="83" customWidth="1"/>
    <col min="15113" max="15113" width="15.875" style="83" customWidth="1"/>
    <col min="15114" max="15114" width="18.125" style="83" customWidth="1"/>
    <col min="15115" max="15115" width="27.375" style="83" customWidth="1"/>
    <col min="15116" max="15116" width="10" style="83"/>
    <col min="15117" max="15117" width="35.625" style="83" customWidth="1"/>
    <col min="15118" max="15118" width="11.5" style="83" customWidth="1"/>
    <col min="15119" max="15119" width="11.75" style="83" customWidth="1"/>
    <col min="15120" max="15120" width="13.375" style="83" customWidth="1"/>
    <col min="15121" max="15121" width="15.875" style="83" customWidth="1"/>
    <col min="15122" max="15122" width="22.25" style="83" customWidth="1"/>
    <col min="15123" max="15123" width="20.75" style="83" customWidth="1"/>
    <col min="15124" max="15124" width="21.25" style="83" customWidth="1"/>
    <col min="15125" max="15125" width="28.625" style="83" customWidth="1"/>
    <col min="15126" max="15357" width="10" style="83"/>
    <col min="15358" max="15358" width="59.625" style="83" customWidth="1"/>
    <col min="15359" max="15359" width="7.5" style="83" customWidth="1"/>
    <col min="15360" max="15360" width="9.625" style="83" customWidth="1"/>
    <col min="15361" max="15361" width="9.875" style="83" customWidth="1"/>
    <col min="15362" max="15362" width="20.875" style="83" customWidth="1"/>
    <col min="15363" max="15363" width="18.5" style="83" customWidth="1"/>
    <col min="15364" max="15367" width="0" style="83" hidden="1" customWidth="1"/>
    <col min="15368" max="15368" width="7.875" style="83" customWidth="1"/>
    <col min="15369" max="15369" width="15.875" style="83" customWidth="1"/>
    <col min="15370" max="15370" width="18.125" style="83" customWidth="1"/>
    <col min="15371" max="15371" width="27.375" style="83" customWidth="1"/>
    <col min="15372" max="15372" width="10" style="83"/>
    <col min="15373" max="15373" width="35.625" style="83" customWidth="1"/>
    <col min="15374" max="15374" width="11.5" style="83" customWidth="1"/>
    <col min="15375" max="15375" width="11.75" style="83" customWidth="1"/>
    <col min="15376" max="15376" width="13.375" style="83" customWidth="1"/>
    <col min="15377" max="15377" width="15.875" style="83" customWidth="1"/>
    <col min="15378" max="15378" width="22.25" style="83" customWidth="1"/>
    <col min="15379" max="15379" width="20.75" style="83" customWidth="1"/>
    <col min="15380" max="15380" width="21.25" style="83" customWidth="1"/>
    <col min="15381" max="15381" width="28.625" style="83" customWidth="1"/>
    <col min="15382" max="15613" width="10" style="83"/>
    <col min="15614" max="15614" width="59.625" style="83" customWidth="1"/>
    <col min="15615" max="15615" width="7.5" style="83" customWidth="1"/>
    <col min="15616" max="15616" width="9.625" style="83" customWidth="1"/>
    <col min="15617" max="15617" width="9.875" style="83" customWidth="1"/>
    <col min="15618" max="15618" width="20.875" style="83" customWidth="1"/>
    <col min="15619" max="15619" width="18.5" style="83" customWidth="1"/>
    <col min="15620" max="15623" width="0" style="83" hidden="1" customWidth="1"/>
    <col min="15624" max="15624" width="7.875" style="83" customWidth="1"/>
    <col min="15625" max="15625" width="15.875" style="83" customWidth="1"/>
    <col min="15626" max="15626" width="18.125" style="83" customWidth="1"/>
    <col min="15627" max="15627" width="27.375" style="83" customWidth="1"/>
    <col min="15628" max="15628" width="10" style="83"/>
    <col min="15629" max="15629" width="35.625" style="83" customWidth="1"/>
    <col min="15630" max="15630" width="11.5" style="83" customWidth="1"/>
    <col min="15631" max="15631" width="11.75" style="83" customWidth="1"/>
    <col min="15632" max="15632" width="13.375" style="83" customWidth="1"/>
    <col min="15633" max="15633" width="15.875" style="83" customWidth="1"/>
    <col min="15634" max="15634" width="22.25" style="83" customWidth="1"/>
    <col min="15635" max="15635" width="20.75" style="83" customWidth="1"/>
    <col min="15636" max="15636" width="21.25" style="83" customWidth="1"/>
    <col min="15637" max="15637" width="28.625" style="83" customWidth="1"/>
    <col min="15638" max="15869" width="10" style="83"/>
    <col min="15870" max="15870" width="59.625" style="83" customWidth="1"/>
    <col min="15871" max="15871" width="7.5" style="83" customWidth="1"/>
    <col min="15872" max="15872" width="9.625" style="83" customWidth="1"/>
    <col min="15873" max="15873" width="9.875" style="83" customWidth="1"/>
    <col min="15874" max="15874" width="20.875" style="83" customWidth="1"/>
    <col min="15875" max="15875" width="18.5" style="83" customWidth="1"/>
    <col min="15876" max="15879" width="0" style="83" hidden="1" customWidth="1"/>
    <col min="15880" max="15880" width="7.875" style="83" customWidth="1"/>
    <col min="15881" max="15881" width="15.875" style="83" customWidth="1"/>
    <col min="15882" max="15882" width="18.125" style="83" customWidth="1"/>
    <col min="15883" max="15883" width="27.375" style="83" customWidth="1"/>
    <col min="15884" max="15884" width="10" style="83"/>
    <col min="15885" max="15885" width="35.625" style="83" customWidth="1"/>
    <col min="15886" max="15886" width="11.5" style="83" customWidth="1"/>
    <col min="15887" max="15887" width="11.75" style="83" customWidth="1"/>
    <col min="15888" max="15888" width="13.375" style="83" customWidth="1"/>
    <col min="15889" max="15889" width="15.875" style="83" customWidth="1"/>
    <col min="15890" max="15890" width="22.25" style="83" customWidth="1"/>
    <col min="15891" max="15891" width="20.75" style="83" customWidth="1"/>
    <col min="15892" max="15892" width="21.25" style="83" customWidth="1"/>
    <col min="15893" max="15893" width="28.625" style="83" customWidth="1"/>
    <col min="15894" max="16125" width="10" style="83"/>
    <col min="16126" max="16126" width="59.625" style="83" customWidth="1"/>
    <col min="16127" max="16127" width="7.5" style="83" customWidth="1"/>
    <col min="16128" max="16128" width="9.625" style="83" customWidth="1"/>
    <col min="16129" max="16129" width="9.875" style="83" customWidth="1"/>
    <col min="16130" max="16130" width="20.875" style="83" customWidth="1"/>
    <col min="16131" max="16131" width="18.5" style="83" customWidth="1"/>
    <col min="16132" max="16135" width="0" style="83" hidden="1" customWidth="1"/>
    <col min="16136" max="16136" width="7.875" style="83" customWidth="1"/>
    <col min="16137" max="16137" width="15.875" style="83" customWidth="1"/>
    <col min="16138" max="16138" width="18.125" style="83" customWidth="1"/>
    <col min="16139" max="16139" width="27.375" style="83" customWidth="1"/>
    <col min="16140" max="16140" width="10" style="83"/>
    <col min="16141" max="16141" width="35.625" style="83" customWidth="1"/>
    <col min="16142" max="16142" width="11.5" style="83" customWidth="1"/>
    <col min="16143" max="16143" width="11.75" style="83" customWidth="1"/>
    <col min="16144" max="16144" width="13.375" style="83" customWidth="1"/>
    <col min="16145" max="16145" width="15.875" style="83" customWidth="1"/>
    <col min="16146" max="16146" width="22.25" style="83" customWidth="1"/>
    <col min="16147" max="16147" width="20.75" style="83" customWidth="1"/>
    <col min="16148" max="16148" width="21.25" style="83" customWidth="1"/>
    <col min="16149" max="16149" width="28.625" style="83" customWidth="1"/>
    <col min="16150" max="16384" width="10" style="83"/>
  </cols>
  <sheetData>
    <row r="1" spans="1:6" ht="19.149999999999999" customHeight="1">
      <c r="A1" s="81" t="s">
        <v>224</v>
      </c>
      <c r="B1" s="206"/>
      <c r="C1" s="82"/>
    </row>
    <row r="2" spans="1:6" ht="22.9" customHeight="1">
      <c r="A2" s="387" t="s">
        <v>115</v>
      </c>
      <c r="B2" s="387"/>
      <c r="C2" s="387"/>
      <c r="D2" s="82"/>
    </row>
    <row r="3" spans="1:6" ht="22.9" customHeight="1">
      <c r="A3" s="387" t="s">
        <v>239</v>
      </c>
      <c r="B3" s="387"/>
      <c r="C3" s="387"/>
      <c r="D3" s="82"/>
    </row>
    <row r="4" spans="1:6" s="234" customFormat="1" ht="18.75" customHeight="1" thickBot="1">
      <c r="A4" s="233" t="s">
        <v>122</v>
      </c>
      <c r="B4" s="232"/>
      <c r="C4" s="287" t="s">
        <v>194</v>
      </c>
      <c r="E4" s="234" t="s">
        <v>103</v>
      </c>
      <c r="F4" s="234" t="s">
        <v>104</v>
      </c>
    </row>
    <row r="5" spans="1:6" ht="19.149999999999999" customHeight="1" thickTop="1">
      <c r="A5" s="388" t="s">
        <v>105</v>
      </c>
      <c r="B5" s="392" t="s">
        <v>240</v>
      </c>
      <c r="C5" s="390" t="s">
        <v>106</v>
      </c>
      <c r="D5" s="84" t="s">
        <v>107</v>
      </c>
      <c r="E5" s="84" t="s">
        <v>108</v>
      </c>
      <c r="F5" s="85" t="s">
        <v>109</v>
      </c>
    </row>
    <row r="6" spans="1:6" ht="19.149999999999999" customHeight="1" thickBot="1">
      <c r="A6" s="389"/>
      <c r="B6" s="393"/>
      <c r="C6" s="391"/>
      <c r="D6" s="86" t="s">
        <v>110</v>
      </c>
      <c r="E6" s="86" t="s">
        <v>111</v>
      </c>
      <c r="F6" s="87"/>
    </row>
    <row r="7" spans="1:6" ht="33" customHeight="1">
      <c r="A7" s="88" t="s">
        <v>199</v>
      </c>
      <c r="B7" s="207"/>
      <c r="C7" s="89"/>
      <c r="D7" s="90"/>
      <c r="E7" s="90"/>
      <c r="F7" s="91"/>
    </row>
    <row r="8" spans="1:6" ht="33.4" customHeight="1">
      <c r="A8" s="92" t="s">
        <v>198</v>
      </c>
      <c r="B8" s="207"/>
      <c r="C8" s="89"/>
      <c r="D8" s="90"/>
      <c r="E8" s="90"/>
      <c r="F8" s="91"/>
    </row>
    <row r="9" spans="1:6" ht="33" customHeight="1">
      <c r="A9" s="88" t="s">
        <v>197</v>
      </c>
      <c r="B9" s="207"/>
      <c r="C9" s="89"/>
      <c r="D9" s="90"/>
      <c r="E9" s="90"/>
      <c r="F9" s="91"/>
    </row>
    <row r="10" spans="1:6" ht="33" customHeight="1">
      <c r="A10" s="88" t="s">
        <v>196</v>
      </c>
      <c r="B10" s="207"/>
      <c r="C10" s="89"/>
      <c r="D10" s="90"/>
      <c r="E10" s="90"/>
      <c r="F10" s="91"/>
    </row>
    <row r="11" spans="1:6" ht="33" customHeight="1">
      <c r="A11" s="88" t="s">
        <v>195</v>
      </c>
      <c r="B11" s="207"/>
      <c r="C11" s="89"/>
      <c r="D11" s="90"/>
      <c r="E11" s="90"/>
      <c r="F11" s="91"/>
    </row>
    <row r="12" spans="1:6" s="240" customFormat="1" ht="33" customHeight="1">
      <c r="A12" s="235" t="s">
        <v>200</v>
      </c>
      <c r="B12" s="236"/>
      <c r="C12" s="237"/>
      <c r="D12" s="238"/>
      <c r="E12" s="238"/>
      <c r="F12" s="239"/>
    </row>
    <row r="13" spans="1:6" s="252" customFormat="1" ht="33" customHeight="1">
      <c r="A13" s="247" t="s">
        <v>201</v>
      </c>
      <c r="B13" s="248"/>
      <c r="C13" s="249"/>
      <c r="D13" s="250"/>
      <c r="E13" s="250"/>
      <c r="F13" s="251"/>
    </row>
    <row r="14" spans="1:6" s="246" customFormat="1" ht="33" customHeight="1" thickBot="1">
      <c r="A14" s="241" t="s">
        <v>218</v>
      </c>
      <c r="B14" s="242"/>
      <c r="C14" s="243"/>
      <c r="D14" s="244"/>
      <c r="E14" s="244"/>
      <c r="F14" s="245"/>
    </row>
    <row r="15" spans="1:6" ht="33" customHeight="1" thickBot="1">
      <c r="A15" s="93" t="s">
        <v>112</v>
      </c>
      <c r="B15" s="208"/>
      <c r="C15" s="94"/>
      <c r="D15" s="95"/>
      <c r="E15" s="95"/>
      <c r="F15" s="95"/>
    </row>
    <row r="16" spans="1:6" s="252" customFormat="1" ht="26.65" customHeight="1">
      <c r="A16" s="253" t="s">
        <v>113</v>
      </c>
      <c r="B16" s="254" t="s">
        <v>202</v>
      </c>
    </row>
    <row r="17" spans="1:3" s="97" customFormat="1" ht="26.65" customHeight="1">
      <c r="A17" s="96" t="s">
        <v>114</v>
      </c>
      <c r="B17" s="209"/>
      <c r="C17" s="98"/>
    </row>
    <row r="18" spans="1:3" ht="19.149999999999999" customHeight="1">
      <c r="A18" s="285" t="s">
        <v>228</v>
      </c>
      <c r="B18" s="286"/>
      <c r="C18" s="285"/>
    </row>
  </sheetData>
  <mergeCells count="5">
    <mergeCell ref="A2:C2"/>
    <mergeCell ref="A3:C3"/>
    <mergeCell ref="A5:A6"/>
    <mergeCell ref="C5:C6"/>
    <mergeCell ref="B5:B6"/>
  </mergeCells>
  <phoneticPr fontId="3" type="noConversion"/>
  <printOptions horizontalCentered="1"/>
  <pageMargins left="0" right="0" top="0.74803149606299213"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財務預測</vt:lpstr>
      <vt:lpstr>明細表1-112學雜費預測</vt:lpstr>
      <vt:lpstr>明細表2-場地設備收入</vt:lpstr>
      <vt:lpstr>明細表3-雜項收入</vt:lpstr>
      <vt:lpstr>'明細表2-場地設備收入'!Print_Area</vt:lpstr>
      <vt:lpstr>'明細表3-雜項收入'!Print_Area</vt:lpstr>
      <vt:lpstr>財務預測!Print_Titles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1007</dc:creator>
  <cp:lastModifiedBy>USER</cp:lastModifiedBy>
  <cp:lastPrinted>2016-11-09T03:00:43Z</cp:lastPrinted>
  <dcterms:created xsi:type="dcterms:W3CDTF">2015-10-16T07:06:06Z</dcterms:created>
  <dcterms:modified xsi:type="dcterms:W3CDTF">2023-11-16T06:17:07Z</dcterms:modified>
</cp:coreProperties>
</file>