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620" activeTab="3"/>
  </bookViews>
  <sheets>
    <sheet name="財務預測" sheetId="1" r:id="rId1"/>
    <sheet name="明細表1-112學雜費預測" sheetId="8" r:id="rId2"/>
    <sheet name="明細表2-場地設備收入" sheetId="7" r:id="rId3"/>
    <sheet name="明細表3-雜項收入" sheetId="6" r:id="rId4"/>
  </sheets>
  <definedNames>
    <definedName name="_xlnm.Print_Area" localSheetId="2">'明細表2-場地設備收入'!$A$1:$C$20</definedName>
    <definedName name="_xlnm.Print_Area" localSheetId="3">'明細表3-雜項收入'!$A$1:$C$19</definedName>
    <definedName name="_xlnm.Print_Titles" localSheetId="0">'財務預測'!$1:$3</definedName>
  </definedNames>
  <calcPr calcId="162913"/>
</workbook>
</file>

<file path=xl/sharedStrings.xml><?xml version="1.0" encoding="utf-8"?>
<sst xmlns="http://schemas.openxmlformats.org/spreadsheetml/2006/main" count="316" uniqueCount="241">
  <si>
    <t>107年
預計數</t>
  </si>
  <si>
    <t>填表單位</t>
  </si>
  <si>
    <t xml:space="preserve">        學雜費收入</t>
  </si>
  <si>
    <t xml:space="preserve">        學雜費減免(-)</t>
  </si>
  <si>
    <t xml:space="preserve">        推廣教育收入</t>
  </si>
  <si>
    <t xml:space="preserve">        學校教學研究補助收入</t>
  </si>
  <si>
    <t xml:space="preserve">      業務外收入</t>
  </si>
  <si>
    <t xml:space="preserve">        財務收入</t>
  </si>
  <si>
    <t xml:space="preserve">        受贈收入</t>
  </si>
  <si>
    <t>項目</t>
  </si>
  <si>
    <t>主計室</t>
  </si>
  <si>
    <t>教務處</t>
  </si>
  <si>
    <t>秘書室</t>
  </si>
  <si>
    <t xml:space="preserve">      業務成本與費用</t>
  </si>
  <si>
    <t xml:space="preserve">        教學研究及訓輔成本</t>
  </si>
  <si>
    <t xml:space="preserve">        建教合作成本</t>
  </si>
  <si>
    <t xml:space="preserve">        推廣教育成本</t>
  </si>
  <si>
    <t xml:space="preserve">        學生公費及獎勵金</t>
  </si>
  <si>
    <t xml:space="preserve">        管理費用及總務費用</t>
  </si>
  <si>
    <t xml:space="preserve">        其他(凡不屬以上之業務成本與費用)</t>
  </si>
  <si>
    <t xml:space="preserve">      業務外費用</t>
  </si>
  <si>
    <t xml:space="preserve">        財務費用</t>
  </si>
  <si>
    <t xml:space="preserve">        其他業務外費用</t>
  </si>
  <si>
    <t xml:space="preserve">      機械及設備</t>
  </si>
  <si>
    <t xml:space="preserve">      交通及運輸設備</t>
  </si>
  <si>
    <t xml:space="preserve">      雜項設備</t>
  </si>
  <si>
    <t xml:space="preserve">      固定資產折舊</t>
  </si>
  <si>
    <t xml:space="preserve">      電腦軟體攤銷</t>
  </si>
  <si>
    <t xml:space="preserve">      遞延費用攤銷</t>
  </si>
  <si>
    <t>教育部專案計畫購置設備</t>
  </si>
  <si>
    <t xml:space="preserve">    產學合作及捐贈計畫購置設備</t>
  </si>
  <si>
    <t>教務處、秘書室</t>
  </si>
  <si>
    <t>秘書室</t>
  </si>
  <si>
    <t>計網中心</t>
  </si>
  <si>
    <t>主計室</t>
  </si>
  <si>
    <t>期末現金</t>
  </si>
  <si>
    <t>填表說明:</t>
  </si>
  <si>
    <t>填表人:</t>
  </si>
  <si>
    <t>單位主管</t>
  </si>
  <si>
    <t>單位:千元</t>
  </si>
  <si>
    <t xml:space="preserve">            校內各單位購置設備</t>
  </si>
  <si>
    <t xml:space="preserve">            校內各單位購置設備(含電腦設備)</t>
  </si>
  <si>
    <t>填表單位</t>
  </si>
  <si>
    <t>加:期末短期可變現資產</t>
  </si>
  <si>
    <t>減:期末短期須償還負債</t>
  </si>
  <si>
    <t>期末可用資金</t>
  </si>
  <si>
    <t>折舊攤銷</t>
  </si>
  <si>
    <t>遞延收入轉列受贈收入或其他補助收入數</t>
  </si>
  <si>
    <t>項目名稱</t>
  </si>
  <si>
    <t>人數</t>
  </si>
  <si>
    <t>學雜費減免</t>
  </si>
  <si>
    <t>研究所</t>
  </si>
  <si>
    <t>學雜費</t>
  </si>
  <si>
    <t>電腦實習費</t>
  </si>
  <si>
    <t>論文指導費</t>
  </si>
  <si>
    <t>學分費</t>
  </si>
  <si>
    <t>大學部</t>
  </si>
  <si>
    <t>鍵盤維護費</t>
  </si>
  <si>
    <t>學程</t>
  </si>
  <si>
    <t>學程學分費</t>
  </si>
  <si>
    <t>在職專班</t>
  </si>
  <si>
    <t>交換生學習事務費</t>
  </si>
  <si>
    <t>外國學生減免</t>
  </si>
  <si>
    <t>交換生減免</t>
  </si>
  <si>
    <t>合計</t>
  </si>
  <si>
    <t>項目</t>
  </si>
  <si>
    <t>收入</t>
  </si>
  <si>
    <t>減免</t>
  </si>
  <si>
    <t>淨收入</t>
  </si>
  <si>
    <t>大學</t>
  </si>
  <si>
    <t>105年
預計數</t>
  </si>
  <si>
    <t>國研處、進廣部、師培處</t>
  </si>
  <si>
    <t>進修推廣處</t>
  </si>
  <si>
    <t>主計室</t>
  </si>
  <si>
    <t>主計室</t>
  </si>
  <si>
    <t>應收款項+短墊款</t>
  </si>
  <si>
    <t>期末流動金融資產</t>
  </si>
  <si>
    <t>期末應收款項</t>
  </si>
  <si>
    <t>期末短期墊款</t>
  </si>
  <si>
    <t>期末流動負債</t>
  </si>
  <si>
    <t>期末存入保證金</t>
  </si>
  <si>
    <t>期末應付保管款</t>
  </si>
  <si>
    <t>期末暫收及待結轉帳項</t>
  </si>
  <si>
    <t>期初現金 A</t>
  </si>
  <si>
    <t xml:space="preserve">    當期業務總收入 (1)</t>
  </si>
  <si>
    <t xml:space="preserve">    當期不產生現金流入之收入(-) (2)</t>
  </si>
  <si>
    <t>加：當期經常門現金收入情形（B）= (1)-(2)</t>
  </si>
  <si>
    <t xml:space="preserve">    當期業務總支出 (3)</t>
  </si>
  <si>
    <t>減：當期經常門現金支出情形（C）=(3)-(4)</t>
  </si>
  <si>
    <t xml:space="preserve">    當期不產生現金流出之支出(-) (4)</t>
  </si>
  <si>
    <t xml:space="preserve">    教育部年度補助購設備收入(基金) (5)</t>
  </si>
  <si>
    <t>不動產-興建大樓或學生宿舍 (8)</t>
  </si>
  <si>
    <t>無形資產(校內各單位購置) (9)</t>
  </si>
  <si>
    <t>遞延借項(校內各單位購置) (10)</t>
  </si>
  <si>
    <t xml:space="preserve">    動產 (7)</t>
  </si>
  <si>
    <t>教務處</t>
  </si>
  <si>
    <t>教務處-註冊組</t>
  </si>
  <si>
    <t>教務處-課務組</t>
  </si>
  <si>
    <t>師培處</t>
  </si>
  <si>
    <t>教務處</t>
  </si>
  <si>
    <t>教務處-課務組.教務組</t>
  </si>
  <si>
    <t>國研處</t>
  </si>
  <si>
    <t>權責單位</t>
  </si>
  <si>
    <t>教務處</t>
  </si>
  <si>
    <t xml:space="preserve"> </t>
  </si>
  <si>
    <t xml:space="preserve">   </t>
  </si>
  <si>
    <t xml:space="preserve">科  目  名  稱    </t>
  </si>
  <si>
    <t>說   明</t>
  </si>
  <si>
    <t>第    一    優    先</t>
  </si>
  <si>
    <t>第   二    優    先</t>
  </si>
  <si>
    <t>備                 註</t>
  </si>
  <si>
    <t>金                額</t>
  </si>
  <si>
    <t>金               額</t>
  </si>
  <si>
    <t xml:space="preserve">   合    計</t>
  </si>
  <si>
    <t>填表人</t>
  </si>
  <si>
    <t>分機</t>
  </si>
  <si>
    <t xml:space="preserve">雜項收入預測明細表 </t>
  </si>
  <si>
    <t>單位名稱：</t>
  </si>
  <si>
    <r>
      <t xml:space="preserve">     單位：新台幣</t>
    </r>
    <r>
      <rPr>
        <b/>
        <sz val="12"/>
        <rFont val="標楷體"/>
        <family val="4"/>
      </rPr>
      <t>千</t>
    </r>
    <r>
      <rPr>
        <sz val="12"/>
        <rFont val="標楷體"/>
        <family val="4"/>
      </rPr>
      <t>元</t>
    </r>
  </si>
  <si>
    <t>項   目
名   稱</t>
  </si>
  <si>
    <r>
      <t>備</t>
    </r>
    <r>
      <rPr>
        <sz val="12"/>
        <color theme="1"/>
        <rFont val="Calibri"/>
        <family val="2"/>
        <scheme val="minor"/>
      </rPr>
      <t xml:space="preserve">  </t>
    </r>
    <r>
      <rPr>
        <sz val="12"/>
        <rFont val="標楷體"/>
        <family val="4"/>
      </rPr>
      <t>註</t>
    </r>
  </si>
  <si>
    <t xml:space="preserve">  </t>
  </si>
  <si>
    <t>預估收入數合計：</t>
  </si>
  <si>
    <t>【教務處、圖書館、總務處、國研處】</t>
  </si>
  <si>
    <t>總務處</t>
  </si>
  <si>
    <t>教務處、國研處</t>
  </si>
  <si>
    <t>108年
預計數</t>
  </si>
  <si>
    <t>教務處、師培處、國研處</t>
  </si>
  <si>
    <t>國研處、進廣部、師培處</t>
  </si>
  <si>
    <t>教務處招生收入</t>
  </si>
  <si>
    <t>新興計畫支應設備費(校內經費支應)</t>
  </si>
  <si>
    <t>實習學分費</t>
  </si>
  <si>
    <r>
      <t>學雜費</t>
    </r>
    <r>
      <rPr>
        <sz val="9"/>
        <rFont val="標楷體"/>
        <family val="4"/>
      </rPr>
      <t>(含電腦實習)</t>
    </r>
  </si>
  <si>
    <t>承辦人:</t>
  </si>
  <si>
    <t>教務處.圖書館.總務處.國研處</t>
  </si>
  <si>
    <t>請填覆本表</t>
  </si>
  <si>
    <t>107年
預計收入</t>
  </si>
  <si>
    <t>108年
預計收入</t>
  </si>
  <si>
    <t>108年
預計人數</t>
  </si>
  <si>
    <t>107年
 預計
人數</t>
  </si>
  <si>
    <t>107年
預計
學雜費減免</t>
  </si>
  <si>
    <t>108年
預計
學雜費減免</t>
  </si>
  <si>
    <t>*務請說明較105年度增減原因</t>
  </si>
  <si>
    <t>預計數請以千元預測</t>
  </si>
  <si>
    <t>新建教學大樓逐漸完工，正式營運，致捐款意願逐漸降低。</t>
  </si>
  <si>
    <t>主計室預估</t>
  </si>
  <si>
    <t xml:space="preserve">      教學大樓工程保留款支付</t>
  </si>
  <si>
    <t>4.動產、不動產及其他資產現金支出係指支出效益及於當年度及以後年度之現金支出，包括增置動產、不動產、遞耗資產、無形資產、遞延借項及其他資產。</t>
  </si>
  <si>
    <t>5.流動金融資產係指預期於1年內變現之金融資產。</t>
  </si>
  <si>
    <t>6:長期投資係指採權益法之長期股權投資、非流動金融資產及不動產投資等。</t>
  </si>
  <si>
    <t>7:長期債務係指償還期限在一年以上長期借款等。</t>
  </si>
  <si>
    <t>9:短期可變現資產係指得於短期內轉換成現金之財務或經濟資源，包括:流動金融資產、應收款項及短期貸款。</t>
  </si>
  <si>
    <t>11:可用資金係指學校帳上現金經加上短期可變現資產並扣除短期須償還負債之數，係在衡量特定時點學校可用之現金。</t>
  </si>
  <si>
    <t>填表說明:</t>
  </si>
  <si>
    <t>1:本表以前年度固定資產保留數，應於當期動產、不動產及其他資產現金支出情形欄(E)表達，其餘項目第1年預計數原則應與預算相符。</t>
  </si>
  <si>
    <t>2:其他影響當期現金調整增(減)數，包括:減少短期代墊款、減少長期應收款、貸墊款及準備金、減少固定資產及遞耗資產、減少無形資產、遞延借項及其他資產、增加短期貸墊款、增加長期應收款、貸奠款及準備金、增加短期債務、流動金融負債及其他負債、減少短期債務、流動金融負債及其他負債與匯率變動影響數。</t>
  </si>
  <si>
    <t>3:營建工程倘財源預計由受贈款等支應，其中屬尚未募得資金部份，仍應於可用資金支應部分表達。</t>
  </si>
  <si>
    <t>4:請查填債務名稱，倘有2項目以上，請自行增列。</t>
  </si>
  <si>
    <t>5:有「國立大學校院校務基金管理及監督辦法」第10條，以自籌收入規劃辦理第8條第1項第6款新興工程之情形者，請自行斟酌增加可用資金變化情形之期間。</t>
  </si>
  <si>
    <t>8:其他影響當期現金調增(減)數，係指經常門現金收支、動產、不動產及其他資產現金收支、流動金融資產淨增減、長期投資淨增減與長期債務舉借及償還以外，其他影響期末現金之合計數。</t>
  </si>
  <si>
    <t>10:短期須償還負債係指應於短期內支付現金之給付義務，包括:流動負債、存入保證金、應付保管款、暫收及待結轉帳項，但應排除屬指定經常支出與動產、不動產及其他資產捐贈款已提撥準備金之部。</t>
  </si>
  <si>
    <t>12:其他重要財務資訊至少應包括期末已核定尚未編列之營建工程預算及長期債務，係在衡量學校以後年度應(或很有可能)給付現金數額，其中由學校可用資金支應之營建工程預算與長償債務無法自償部份，將由學校期末可用資金、以後年度經常門現金收支結餘與動產、不動產及其他資產鮮金收支結餘等支應。</t>
  </si>
  <si>
    <t>13:期末已核定尚未編列之營建工程預算係指先期規畫構想書業經行政院或本部核定，惟至當年底工程預算尚未編列完成之5,000萬元以上營建工程，該等工程預算預計於以後年度編列。</t>
  </si>
  <si>
    <t>14:前項尚未編列之營建工程預算財源:政府補助係指由本部或其他政府機關補助；由學校已提撥之準備金支應係指由不包含於現金內，已提撥之改良及擴充準備金或其他準備金支應；由可用資金支應係指由學校當年(或以後年度)可用資金支用；外借資金係指將向銀行舉借長期債務支應。</t>
  </si>
  <si>
    <r>
      <t xml:space="preserve">    政府機關專案計畫補助購設備收入</t>
    </r>
    <r>
      <rPr>
        <sz val="8"/>
        <color theme="1"/>
        <rFont val="標楷體"/>
        <family val="4"/>
      </rPr>
      <t>(含無形.遞延) (6)</t>
    </r>
  </si>
  <si>
    <t>註1:經常門現金收入包括政府補助收入與學雜費收入、建教合作收入、推廣教育收入、資產使用及權利金收入與受贈收入等自籌收入，並扣除不產生現金流入之收入。</t>
  </si>
  <si>
    <t>2:經常門現金支出係指支出效益及於當年之現金支出，如人事費、水電費、維護費及獎助學金等。</t>
  </si>
  <si>
    <t>3.動產、不動產及其他資產現金收入係指各政府機關補助款及民間捐贈款指定用於增置動產、不動產及其他資產。</t>
  </si>
  <si>
    <t xml:space="preserve">      固定資產折舊(其他政府補助或捐贈)</t>
  </si>
  <si>
    <t>減:期末暫收及待結轉帳項屬指定動產、不動產及其他資產之捐贈款提撥準備金之部</t>
  </si>
  <si>
    <t>中興大學主任交接觀禮</t>
  </si>
  <si>
    <t>體育館新建</t>
  </si>
  <si>
    <t>依先期規畫構想書估列</t>
  </si>
  <si>
    <t>含體育館場106年先期規畫作業費5307.5千元(由當年度預算容納)</t>
  </si>
  <si>
    <t>106年
預算數</t>
  </si>
  <si>
    <t>106概算收入</t>
  </si>
  <si>
    <t>學雜費收入淨值:</t>
  </si>
  <si>
    <t>105預算收入</t>
  </si>
  <si>
    <r>
      <t xml:space="preserve">   其他場地收入-自動販賣機、投幣式洗機</t>
    </r>
    <r>
      <rPr>
        <sz val="12"/>
        <color rgb="FFFF0000"/>
        <rFont val="標楷體"/>
        <family val="4"/>
      </rPr>
      <t>(學務處)</t>
    </r>
  </si>
  <si>
    <r>
      <t>減：當期動產、不動產及其他資產現金支出情形
（E）</t>
    </r>
    <r>
      <rPr>
        <sz val="10"/>
        <color theme="1"/>
        <rFont val="標楷體"/>
        <family val="4"/>
      </rPr>
      <t>=7+8+9+10</t>
    </r>
  </si>
  <si>
    <t>加：當期動產、不動產及其他資產現金收入情形
（D）=5+6</t>
  </si>
  <si>
    <t>需填覆表</t>
  </si>
  <si>
    <t>填覆1.本表 
    2.明細表1</t>
  </si>
  <si>
    <t>填覆本表</t>
  </si>
  <si>
    <t>請填覆本表</t>
  </si>
  <si>
    <t>請填覆1.本表
      2.明細表3</t>
  </si>
  <si>
    <r>
      <t xml:space="preserve">   其他場地收入-學餐……………………..</t>
    </r>
    <r>
      <rPr>
        <sz val="12"/>
        <color rgb="FFFF0000"/>
        <rFont val="標楷體"/>
        <family val="4"/>
      </rPr>
      <t>(學務處)</t>
    </r>
  </si>
  <si>
    <r>
      <t xml:space="preserve">   其他場地收入-網球場地………………..</t>
    </r>
    <r>
      <rPr>
        <sz val="12"/>
        <color rgb="FFFF0000"/>
        <rFont val="標楷體"/>
        <family val="4"/>
      </rPr>
      <t>(學務處)</t>
    </r>
  </si>
  <si>
    <r>
      <t xml:space="preserve">   其他場地收入-中正樓、游泳池………..</t>
    </r>
    <r>
      <rPr>
        <sz val="12"/>
        <color rgb="FFFF0000"/>
        <rFont val="標楷體"/>
        <family val="4"/>
      </rPr>
      <t>(學務處)</t>
    </r>
  </si>
  <si>
    <t xml:space="preserve">        建教合作收入(含科計部、產學、委託訓練、委託研究等申請、行政委託、公開招標案件等計畫)</t>
  </si>
  <si>
    <t xml:space="preserve">        其他補助收入(向政府單位申請之補助案件)</t>
  </si>
  <si>
    <t xml:space="preserve">        其他(招生收入)</t>
  </si>
  <si>
    <t>【明細表2】</t>
  </si>
  <si>
    <r>
      <rPr>
        <sz val="16"/>
        <color theme="1"/>
        <rFont val="標楷體"/>
        <family val="4"/>
      </rPr>
      <t>【明細表1</t>
    </r>
    <r>
      <rPr>
        <sz val="16"/>
        <color theme="1"/>
        <rFont val="Calibri"/>
        <family val="1"/>
        <scheme val="minor"/>
      </rPr>
      <t xml:space="preserve"> 】 </t>
    </r>
    <r>
      <rPr>
        <sz val="12"/>
        <color theme="1"/>
        <rFont val="Calibri"/>
        <family val="2"/>
        <scheme val="minor"/>
      </rPr>
      <t xml:space="preserve">  國立臺中教育大學</t>
    </r>
  </si>
  <si>
    <t xml:space="preserve">        資產使用及權利金收入(場地設備收入細項請填明細表2)</t>
  </si>
  <si>
    <r>
      <t>單位：新台幣</t>
    </r>
    <r>
      <rPr>
        <b/>
        <sz val="12"/>
        <color theme="3"/>
        <rFont val="標楷體"/>
        <family val="4"/>
      </rPr>
      <t>千</t>
    </r>
    <r>
      <rPr>
        <sz val="12"/>
        <color theme="3"/>
        <rFont val="標楷體"/>
        <family val="4"/>
      </rPr>
      <t>元</t>
    </r>
  </si>
  <si>
    <r>
      <t>雜項收入-館際合作…………………....</t>
    </r>
    <r>
      <rPr>
        <sz val="14"/>
        <color rgb="FFC00000"/>
        <rFont val="標楷體"/>
        <family val="4"/>
      </rPr>
      <t>(圖書館)</t>
    </r>
  </si>
  <si>
    <r>
      <t>雜項收入-校友借書年費……………....</t>
    </r>
    <r>
      <rPr>
        <sz val="14"/>
        <color rgb="FFC00000"/>
        <rFont val="標楷體"/>
        <family val="4"/>
      </rPr>
      <t>(圖書館)</t>
    </r>
  </si>
  <si>
    <r>
      <t>雜項收入-工本費……………………...</t>
    </r>
    <r>
      <rPr>
        <sz val="14"/>
        <color rgb="FFC00000"/>
        <rFont val="標楷體"/>
        <family val="4"/>
      </rPr>
      <t>.(圖書館)</t>
    </r>
  </si>
  <si>
    <r>
      <t>違規罰款收入-借書逾期、圖書遺失等..</t>
    </r>
    <r>
      <rPr>
        <sz val="14"/>
        <color rgb="FFC00000"/>
        <rFont val="標楷體"/>
        <family val="4"/>
      </rPr>
      <t>(圖書館)</t>
    </r>
  </si>
  <si>
    <r>
      <t>其他場地收入-圖書館磁卡收入……....</t>
    </r>
    <r>
      <rPr>
        <sz val="14"/>
        <color rgb="FFC00000"/>
        <rFont val="標楷體"/>
        <family val="4"/>
      </rPr>
      <t>(圖書館)</t>
    </r>
  </si>
  <si>
    <t>雜項收入-工本費…………………......(教務處)</t>
  </si>
  <si>
    <t>雜項收入-出售廢品收入……………...(總務處)</t>
  </si>
  <si>
    <t>單位主管:</t>
  </si>
  <si>
    <t>請填覆1.本表
      2.明細表2</t>
  </si>
  <si>
    <t xml:space="preserve">   其他場地收入-停車清潔收入……………...(總務處)</t>
  </si>
  <si>
    <t xml:space="preserve">   其他場地收入-咖啡廳……………………..(總務處)</t>
  </si>
  <si>
    <t xml:space="preserve">   其他場地收入-教室、求真樓、各教室等..(總務處)</t>
  </si>
  <si>
    <t xml:space="preserve">   招待所-學人會館.國際會館……………...(總務處)</t>
  </si>
  <si>
    <t xml:space="preserve">   其他場地收入-英才校區演藝廳以外各場收(總務處)</t>
  </si>
  <si>
    <t xml:space="preserve">        其他(凡不屬以上之業務外收入，細項請填明細表3)</t>
  </si>
  <si>
    <t>總務處(保管組)</t>
  </si>
  <si>
    <t>總務處(營繕組)</t>
  </si>
  <si>
    <t>總務處(重大修繕-營繕組)</t>
  </si>
  <si>
    <t>單位主管:</t>
  </si>
  <si>
    <t>【總務處、學務處、進廣部】</t>
  </si>
  <si>
    <t xml:space="preserve">   其他場地收入預計明細表</t>
  </si>
  <si>
    <t>一、依「國立大學校務基金管理及監督辦法」第二十五條規定辦理。</t>
  </si>
  <si>
    <t>國立臺中教育大學財務預測</t>
  </si>
  <si>
    <t>註:填列完成請逕傳電子檔至主計室胡佩玲(erica@mail.ntcu.edu.tw)彙辦</t>
  </si>
  <si>
    <t>註:填列完成請逕傳電子檔至主計室胡佩玲(erica@mail.ntcu.edu.tw)彙辦</t>
  </si>
  <si>
    <t>雜項收入-電子期刊權利金或版權收入..(國研處)</t>
  </si>
  <si>
    <t>填表人</t>
  </si>
  <si>
    <t>單位主管:</t>
  </si>
  <si>
    <r>
      <t>三、本表核章後送主計室，</t>
    </r>
    <r>
      <rPr>
        <sz val="14"/>
        <color rgb="FFC00000"/>
        <rFont val="標楷體"/>
        <family val="4"/>
      </rPr>
      <t>各明細表請傳電子檔至本室承辦人胡佩玲(erica@mail.ntcu.edu.tw)</t>
    </r>
    <r>
      <rPr>
        <sz val="14"/>
        <color theme="1"/>
        <rFont val="標楷體"/>
        <family val="4"/>
      </rPr>
      <t>俾憑彙辦。</t>
    </r>
  </si>
  <si>
    <t xml:space="preserve">   其他場地收入-演藝廳……………………..(音樂系)</t>
  </si>
  <si>
    <t>總務處、學務處、音樂系</t>
  </si>
  <si>
    <t>學雜費收入(410301)明細表</t>
  </si>
  <si>
    <t>【明細表 3 】               國立臺中教育大學</t>
  </si>
  <si>
    <t xml:space="preserve">      業務收入</t>
  </si>
  <si>
    <t>減:期末預收收入屬指定經常門支出捐贈款已提撥準備金部份</t>
  </si>
  <si>
    <t xml:space="preserve">           113年度</t>
  </si>
  <si>
    <t>二、113年度財務預測，請各業管單位參酌歷年狀況及相關資訊予以預測。</t>
  </si>
  <si>
    <t>113年
預計收入</t>
  </si>
  <si>
    <t>113年
預計人數</t>
  </si>
  <si>
    <t>113年
預計
學雜費減免</t>
  </si>
  <si>
    <t>113年度預測數</t>
  </si>
  <si>
    <t>113年度
場地設備收入</t>
  </si>
  <si>
    <t>中  華  民  國  113 年  度</t>
  </si>
  <si>
    <t>113年度
預測數</t>
  </si>
  <si>
    <t>113年
預計數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</si>
</sst>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0_ ;[Red]\-#,##0\ "/>
    <numFmt numFmtId="177" formatCode="_-* #,##0_-;\-* #,##0_-;_-* &quot;-&quot;??_-;_-@_-"/>
    <numFmt numFmtId="178" formatCode="#,##0_ "/>
    <numFmt numFmtId="179" formatCode="_(* #,##0_);_(* \(#,##0\);_(* &quot;-&quot;??_);_(@_)"/>
  </numFmts>
  <fonts count="64">
    <font>
      <sz val="12"/>
      <color theme="1"/>
      <name val="Calibri"/>
      <family val="2"/>
      <scheme val="minor"/>
    </font>
    <font>
      <sz val="10"/>
      <name val="Arial"/>
      <family val="2"/>
    </font>
    <font>
      <sz val="14"/>
      <color theme="1"/>
      <name val="標楷體"/>
      <family val="4"/>
    </font>
    <font>
      <sz val="9"/>
      <name val="Calibri"/>
      <family val="2"/>
      <scheme val="minor"/>
    </font>
    <font>
      <b/>
      <sz val="16"/>
      <color theme="1"/>
      <name val="標楷體"/>
      <family val="4"/>
    </font>
    <font>
      <sz val="12"/>
      <color theme="1"/>
      <name val="標楷體"/>
      <family val="4"/>
    </font>
    <font>
      <b/>
      <sz val="12"/>
      <color theme="1"/>
      <name val="標楷體"/>
      <family val="4"/>
    </font>
    <font>
      <sz val="11"/>
      <color theme="1"/>
      <name val="標楷體"/>
      <family val="4"/>
    </font>
    <font>
      <sz val="12"/>
      <name val="新細明體"/>
      <family val="1"/>
    </font>
    <font>
      <sz val="12"/>
      <name val="標楷體"/>
      <family val="4"/>
    </font>
    <font>
      <sz val="9"/>
      <name val="新細明體"/>
      <family val="1"/>
    </font>
    <font>
      <sz val="10"/>
      <name val="標楷體"/>
      <family val="4"/>
    </font>
    <font>
      <b/>
      <sz val="12"/>
      <name val="標楷體"/>
      <family val="4"/>
    </font>
    <font>
      <b/>
      <sz val="10"/>
      <name val="標楷體"/>
      <family val="4"/>
    </font>
    <font>
      <sz val="9"/>
      <name val="細明體"/>
      <family val="3"/>
    </font>
    <font>
      <sz val="9"/>
      <name val="標楷體"/>
      <family val="4"/>
    </font>
    <font>
      <b/>
      <sz val="12"/>
      <name val="新細明體"/>
      <family val="1"/>
    </font>
    <font>
      <b/>
      <sz val="10"/>
      <name val="新細明體"/>
      <family val="1"/>
    </font>
    <font>
      <sz val="16"/>
      <name val="標楷體"/>
      <family val="4"/>
    </font>
    <font>
      <b/>
      <sz val="14"/>
      <name val="標楷體"/>
      <family val="4"/>
    </font>
    <font>
      <sz val="14"/>
      <name val="標楷體"/>
      <family val="4"/>
    </font>
    <font>
      <sz val="12"/>
      <color rgb="FFFF0000"/>
      <name val="Calibri"/>
      <family val="2"/>
      <scheme val="minor"/>
    </font>
    <font>
      <sz val="8"/>
      <color theme="1"/>
      <name val="標楷體"/>
      <family val="4"/>
    </font>
    <font>
      <b/>
      <sz val="14"/>
      <color theme="1"/>
      <name val="標楷體"/>
      <family val="4"/>
    </font>
    <font>
      <sz val="12"/>
      <color rgb="FFFF0000"/>
      <name val="標楷體"/>
      <family val="4"/>
    </font>
    <font>
      <sz val="10"/>
      <color rgb="FFFF0000"/>
      <name val="標楷體"/>
      <family val="4"/>
    </font>
    <font>
      <b/>
      <sz val="12"/>
      <color rgb="FFFF0000"/>
      <name val="標楷體"/>
      <family val="4"/>
    </font>
    <font>
      <b/>
      <sz val="12"/>
      <color rgb="FFFF0000"/>
      <name val="新細明體"/>
      <family val="1"/>
    </font>
    <font>
      <b/>
      <sz val="10"/>
      <color rgb="FFFF0000"/>
      <name val="標楷體"/>
      <family val="4"/>
    </font>
    <font>
      <sz val="10"/>
      <color theme="1"/>
      <name val="Calibri"/>
      <family val="2"/>
      <scheme val="minor"/>
    </font>
    <font>
      <sz val="10"/>
      <color rgb="FFFF0000"/>
      <name val="Calibri"/>
      <family val="2"/>
      <scheme val="minor"/>
    </font>
    <font>
      <b/>
      <sz val="10"/>
      <color rgb="FFFF0000"/>
      <name val="新細明體"/>
      <family val="1"/>
    </font>
    <font>
      <sz val="11"/>
      <name val="標楷體"/>
      <family val="4"/>
    </font>
    <font>
      <sz val="11"/>
      <name val="Times New Roman"/>
      <family val="1"/>
    </font>
    <font>
      <u val="single"/>
      <sz val="16"/>
      <name val="標楷體"/>
      <family val="4"/>
    </font>
    <font>
      <u val="single"/>
      <sz val="12"/>
      <name val="標楷體"/>
      <family val="4"/>
    </font>
    <font>
      <u val="single"/>
      <sz val="14"/>
      <name val="標楷體"/>
      <family val="4"/>
    </font>
    <font>
      <sz val="16"/>
      <color theme="1"/>
      <name val="標楷體"/>
      <family val="4"/>
    </font>
    <font>
      <sz val="16"/>
      <color theme="1"/>
      <name val="Calibri"/>
      <family val="1"/>
      <scheme val="minor"/>
    </font>
    <font>
      <sz val="10"/>
      <color theme="1"/>
      <name val="標楷體"/>
      <family val="4"/>
    </font>
    <font>
      <sz val="14"/>
      <color rgb="FFFF0000"/>
      <name val="標楷體"/>
      <family val="4"/>
    </font>
    <font>
      <sz val="11"/>
      <color rgb="FFFF0000"/>
      <name val="標楷體"/>
      <family val="4"/>
    </font>
    <font>
      <sz val="12"/>
      <color theme="0"/>
      <name val="標楷體"/>
      <family val="4"/>
    </font>
    <font>
      <sz val="10"/>
      <color theme="0"/>
      <name val="標楷體"/>
      <family val="4"/>
    </font>
    <font>
      <sz val="12"/>
      <name val="Calibri"/>
      <family val="2"/>
      <scheme val="minor"/>
    </font>
    <font>
      <sz val="10"/>
      <name val="Calibri"/>
      <family val="2"/>
      <scheme val="minor"/>
    </font>
    <font>
      <b/>
      <sz val="14"/>
      <color rgb="FFFF0000"/>
      <name val="標楷體"/>
      <family val="4"/>
    </font>
    <font>
      <b/>
      <sz val="12"/>
      <color theme="3"/>
      <name val="標楷體"/>
      <family val="4"/>
    </font>
    <font>
      <u val="single"/>
      <sz val="12"/>
      <color theme="3"/>
      <name val="標楷體"/>
      <family val="4"/>
    </font>
    <font>
      <sz val="12"/>
      <color theme="3"/>
      <name val="標楷體"/>
      <family val="4"/>
    </font>
    <font>
      <b/>
      <sz val="14"/>
      <color theme="3"/>
      <name val="標楷體"/>
      <family val="4"/>
    </font>
    <font>
      <sz val="14"/>
      <color theme="3"/>
      <name val="標楷體"/>
      <family val="4"/>
    </font>
    <font>
      <sz val="14"/>
      <color rgb="FFC00000"/>
      <name val="標楷體"/>
      <family val="4"/>
    </font>
    <font>
      <sz val="14"/>
      <color rgb="FF0070C0"/>
      <name val="標楷體"/>
      <family val="4"/>
    </font>
    <font>
      <sz val="14"/>
      <color theme="9" tint="-0.4999699890613556"/>
      <name val="標楷體"/>
      <family val="4"/>
    </font>
    <font>
      <sz val="14"/>
      <color theme="3" tint="-0.4999699890613556"/>
      <name val="標楷體"/>
      <family val="4"/>
    </font>
    <font>
      <sz val="12"/>
      <color theme="3" tint="-0.4999699890613556"/>
      <name val="標楷體"/>
      <family val="4"/>
    </font>
    <font>
      <sz val="11"/>
      <color theme="3" tint="-0.4999699890613556"/>
      <name val="標楷體"/>
      <family val="4"/>
    </font>
    <font>
      <sz val="12"/>
      <color rgb="FFC00000"/>
      <name val="標楷體"/>
      <family val="4"/>
    </font>
    <font>
      <sz val="11"/>
      <color rgb="FFC00000"/>
      <name val="標楷體"/>
      <family val="4"/>
    </font>
    <font>
      <sz val="14"/>
      <color theme="0"/>
      <name val="標楷體"/>
      <family val="4"/>
    </font>
    <font>
      <i/>
      <u val="single"/>
      <sz val="10"/>
      <name val="標楷體"/>
      <family val="4"/>
    </font>
    <font>
      <sz val="10"/>
      <name val="Calibri"/>
      <family val="2"/>
    </font>
    <font>
      <sz val="12"/>
      <color rgb="FF000000"/>
      <name val="標楷體"/>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82">
    <border>
      <left/>
      <right/>
      <top/>
      <bottom/>
      <diagonal/>
    </border>
    <border>
      <left style="thin"/>
      <right style="thin"/>
      <top style="thin"/>
      <bottom style="thin"/>
    </border>
    <border>
      <left style="double"/>
      <right style="thin"/>
      <top style="medium"/>
      <bottom style="thin"/>
    </border>
    <border>
      <left style="medium"/>
      <right style="thin"/>
      <top style="thin"/>
      <bottom style="thin"/>
    </border>
    <border>
      <left style="thin"/>
      <right/>
      <top style="thin"/>
      <bottom style="thin"/>
    </border>
    <border>
      <left style="double"/>
      <right style="thin"/>
      <top style="thin"/>
      <bottom style="thin"/>
    </border>
    <border>
      <left style="medium"/>
      <right style="thin"/>
      <top style="thin"/>
      <bottom/>
    </border>
    <border>
      <left style="thin"/>
      <right/>
      <top style="thin"/>
      <bottom/>
    </border>
    <border>
      <left style="double"/>
      <right style="thin"/>
      <top style="thin"/>
      <bottom style="double"/>
    </border>
    <border>
      <left style="thin"/>
      <right style="thin"/>
      <top style="double"/>
      <bottom style="thin"/>
    </border>
    <border>
      <left style="thin"/>
      <right style="thin"/>
      <top style="thin"/>
      <bottom style="double"/>
    </border>
    <border>
      <left style="medium"/>
      <right style="thin"/>
      <top/>
      <bottom style="thin"/>
    </border>
    <border>
      <left style="thin"/>
      <right/>
      <top/>
      <bottom style="thin"/>
    </border>
    <border>
      <left style="medium"/>
      <right style="thin"/>
      <top style="double"/>
      <bottom style="thin"/>
    </border>
    <border>
      <left style="thin"/>
      <right/>
      <top style="double"/>
      <bottom style="thin"/>
    </border>
    <border>
      <left style="double"/>
      <right style="thin"/>
      <top/>
      <bottom style="thin"/>
    </border>
    <border>
      <left style="double"/>
      <right style="thin"/>
      <top style="thin"/>
      <bottom/>
    </border>
    <border>
      <left style="medium"/>
      <right style="thin"/>
      <top style="double"/>
      <bottom/>
    </border>
    <border>
      <left style="thin"/>
      <right/>
      <top style="double"/>
      <bottom style="double"/>
    </border>
    <border>
      <left style="medium"/>
      <right style="thin"/>
      <top style="double"/>
      <bottom style="medium"/>
    </border>
    <border>
      <left style="medium"/>
      <right style="medium"/>
      <top/>
      <bottom style="medium"/>
    </border>
    <border>
      <left/>
      <right/>
      <top/>
      <bottom style="thin"/>
    </border>
    <border>
      <left/>
      <right/>
      <top style="thin"/>
      <bottom style="double"/>
    </border>
    <border>
      <left style="medium"/>
      <right/>
      <top style="thick"/>
      <bottom/>
    </border>
    <border>
      <left style="medium"/>
      <right style="thick"/>
      <top style="thick"/>
      <bottom/>
    </border>
    <border>
      <left style="medium"/>
      <right/>
      <top/>
      <bottom style="medium"/>
    </border>
    <border>
      <left style="medium"/>
      <right style="thick"/>
      <top/>
      <bottom style="medium"/>
    </border>
    <border>
      <left style="thick"/>
      <right style="medium"/>
      <top style="hair"/>
      <bottom style="hair"/>
    </border>
    <border>
      <left style="medium"/>
      <right style="thick"/>
      <top style="hair"/>
      <bottom style="hair"/>
    </border>
    <border>
      <left style="medium"/>
      <right/>
      <top/>
      <bottom/>
    </border>
    <border>
      <left style="medium"/>
      <right style="thick"/>
      <top/>
      <bottom/>
    </border>
    <border>
      <left style="medium"/>
      <right style="medium"/>
      <top style="medium"/>
      <bottom style="medium"/>
    </border>
    <border>
      <left style="medium"/>
      <right style="medium"/>
      <top style="medium"/>
      <bottom/>
    </border>
    <border>
      <left/>
      <right style="medium"/>
      <top style="medium"/>
      <bottom/>
    </border>
    <border>
      <left style="medium"/>
      <right/>
      <top style="hair"/>
      <bottom style="hair"/>
    </border>
    <border>
      <left/>
      <right style="medium"/>
      <top style="hair"/>
      <bottom style="hair"/>
    </border>
    <border>
      <left style="thin"/>
      <right style="thin"/>
      <top style="thin"/>
      <bottom/>
    </border>
    <border>
      <left style="thin"/>
      <right style="thin"/>
      <top/>
      <bottom/>
    </border>
    <border>
      <left style="thin"/>
      <right style="thin"/>
      <top/>
      <bottom style="thin"/>
    </border>
    <border>
      <left style="medium"/>
      <right/>
      <top style="thin"/>
      <bottom style="thin"/>
    </border>
    <border>
      <left style="medium"/>
      <right/>
      <top style="thin"/>
      <bottom/>
    </border>
    <border>
      <left style="medium"/>
      <right/>
      <top style="thin"/>
      <bottom style="double"/>
    </border>
    <border>
      <left style="double"/>
      <right style="thin"/>
      <top style="double"/>
      <bottom style="thin"/>
    </border>
    <border>
      <left/>
      <right style="thin"/>
      <top style="double"/>
      <bottom style="thin"/>
    </border>
    <border>
      <left style="thin"/>
      <right/>
      <top style="thin"/>
      <bottom style="double"/>
    </border>
    <border>
      <left style="medium"/>
      <right/>
      <top/>
      <bottom style="thin"/>
    </border>
    <border>
      <left style="double"/>
      <right style="thin"/>
      <top style="double"/>
      <bottom style="double"/>
    </border>
    <border>
      <left style="medium"/>
      <right/>
      <top style="double"/>
      <bottom style="double"/>
    </border>
    <border>
      <left style="double"/>
      <right style="thin"/>
      <top/>
      <bottom style="medium"/>
    </border>
    <border>
      <left style="medium"/>
      <right style="thin"/>
      <top style="medium"/>
      <bottom style="thin"/>
    </border>
    <border>
      <left style="medium"/>
      <right/>
      <top style="medium"/>
      <bottom style="thin"/>
    </border>
    <border>
      <left style="thin"/>
      <right/>
      <top style="medium"/>
      <bottom style="thin"/>
    </border>
    <border>
      <left style="double"/>
      <right style="double"/>
      <top style="medium"/>
      <bottom style="hair"/>
    </border>
    <border>
      <left style="double"/>
      <right style="double"/>
      <top style="hair"/>
      <bottom style="hair"/>
    </border>
    <border>
      <left style="medium"/>
      <right/>
      <top style="hair"/>
      <bottom/>
    </border>
    <border>
      <left style="medium"/>
      <right style="thick"/>
      <top style="hair"/>
      <bottom/>
    </border>
    <border>
      <left/>
      <right style="double"/>
      <top style="hair"/>
      <bottom style="hair"/>
    </border>
    <border>
      <left style="double"/>
      <right/>
      <top style="medium"/>
      <bottom style="thin"/>
    </border>
    <border>
      <left style="double"/>
      <right/>
      <top style="thin"/>
      <bottom style="thin"/>
    </border>
    <border>
      <left style="double"/>
      <right/>
      <top style="thin"/>
      <bottom style="double"/>
    </border>
    <border>
      <left style="double"/>
      <right/>
      <top style="double"/>
      <bottom style="thin"/>
    </border>
    <border>
      <left style="double"/>
      <right/>
      <top/>
      <bottom style="thin"/>
    </border>
    <border>
      <left style="double"/>
      <right/>
      <top style="thin"/>
      <bottom/>
    </border>
    <border>
      <left style="double"/>
      <right/>
      <top style="double"/>
      <bottom style="double"/>
    </border>
    <border>
      <left style="double"/>
      <right/>
      <top/>
      <bottom style="medium"/>
    </border>
    <border>
      <left/>
      <right/>
      <top style="medium"/>
      <bottom style="thin"/>
    </border>
    <border>
      <left/>
      <right/>
      <top style="thin"/>
      <bottom style="thin"/>
    </border>
    <border>
      <left/>
      <right/>
      <top style="thin"/>
      <bottom/>
    </border>
    <border>
      <left/>
      <right/>
      <top style="double"/>
      <bottom style="thin"/>
    </border>
    <border>
      <left/>
      <right/>
      <top style="double"/>
      <bottom style="double"/>
    </border>
    <border>
      <left/>
      <right/>
      <top/>
      <bottom style="medium"/>
    </border>
    <border>
      <left style="thin"/>
      <right style="thin"/>
      <top style="medium"/>
      <bottom style="thin"/>
    </border>
    <border>
      <left style="thin"/>
      <right style="thin"/>
      <top style="double"/>
      <bottom style="double"/>
    </border>
    <border>
      <left style="thin"/>
      <right style="thin"/>
      <top/>
      <bottom style="medium"/>
    </border>
    <border>
      <left style="thin"/>
      <right style="medium"/>
      <top style="medium"/>
      <bottom style="thin"/>
    </border>
    <border>
      <left style="thin"/>
      <right style="medium"/>
      <top style="thin"/>
      <bottom style="thin"/>
    </border>
    <border>
      <left style="medium"/>
      <right style="thin"/>
      <top style="thin"/>
      <bottom style="double"/>
    </border>
    <border>
      <left style="thin"/>
      <right style="medium"/>
      <top style="thin"/>
      <bottom style="medium"/>
    </border>
    <border>
      <left/>
      <right style="thin"/>
      <top style="thin"/>
      <bottom style="thin"/>
    </border>
    <border>
      <left style="thick"/>
      <right style="medium"/>
      <top style="thick"/>
      <bottom/>
    </border>
    <border>
      <left style="thick"/>
      <right style="medium"/>
      <top/>
      <bottom style="medium"/>
    </border>
    <border>
      <left style="medium"/>
      <right style="medium"/>
      <top style="thick"/>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0" fillId="0" borderId="0" applyFont="0" applyFill="0" applyBorder="0" applyProtection="0">
      <alignment/>
    </xf>
    <xf numFmtId="0" fontId="8" fillId="0" borderId="0">
      <alignment/>
      <protection/>
    </xf>
    <xf numFmtId="0" fontId="8" fillId="0" borderId="0">
      <alignment/>
      <protection/>
    </xf>
  </cellStyleXfs>
  <cellXfs count="394">
    <xf numFmtId="0" fontId="0" fillId="0" borderId="0" xfId="0" applyAlignment="1">
      <alignment vertical="center"/>
    </xf>
    <xf numFmtId="176" fontId="2" fillId="0" borderId="1" xfId="20" applyNumberFormat="1" applyFont="1" applyBorder="1" applyAlignment="1">
      <alignment vertical="center"/>
      <protection/>
    </xf>
    <xf numFmtId="176" fontId="2" fillId="0" borderId="1" xfId="20" applyNumberFormat="1" applyFont="1" applyFill="1" applyBorder="1" applyAlignment="1">
      <alignment vertical="center"/>
      <protection/>
    </xf>
    <xf numFmtId="176" fontId="2" fillId="2" borderId="1" xfId="20" applyNumberFormat="1" applyFont="1" applyFill="1" applyBorder="1" applyAlignment="1">
      <alignment vertical="center"/>
      <protection/>
    </xf>
    <xf numFmtId="0" fontId="2" fillId="0" borderId="0" xfId="0" applyFont="1" applyAlignment="1">
      <alignment vertical="center"/>
    </xf>
    <xf numFmtId="176" fontId="2" fillId="3" borderId="1" xfId="20" applyNumberFormat="1" applyFont="1" applyFill="1" applyBorder="1" applyAlignment="1">
      <alignment vertical="center"/>
      <protection/>
    </xf>
    <xf numFmtId="176" fontId="2" fillId="4" borderId="1" xfId="20" applyNumberFormat="1" applyFont="1" applyFill="1" applyBorder="1" applyAlignment="1">
      <alignment vertical="center"/>
      <protection/>
    </xf>
    <xf numFmtId="176" fontId="7" fillId="2" borderId="1" xfId="20" applyNumberFormat="1" applyFont="1" applyFill="1" applyBorder="1" applyAlignment="1">
      <alignment vertical="center"/>
      <protection/>
    </xf>
    <xf numFmtId="176" fontId="7" fillId="0" borderId="1" xfId="20" applyNumberFormat="1" applyFont="1" applyBorder="1" applyAlignment="1">
      <alignment vertical="center"/>
      <protection/>
    </xf>
    <xf numFmtId="176" fontId="7" fillId="0" borderId="1" xfId="20" applyNumberFormat="1" applyFont="1" applyFill="1" applyBorder="1" applyAlignment="1">
      <alignment vertical="center"/>
      <protection/>
    </xf>
    <xf numFmtId="177" fontId="2" fillId="0" borderId="1" xfId="21" applyNumberFormat="1" applyFont="1" applyBorder="1" applyAlignment="1">
      <alignment horizontal="center" vertical="center" wrapText="1"/>
    </xf>
    <xf numFmtId="0" fontId="9" fillId="0" borderId="0" xfId="22" applyFont="1" applyAlignment="1">
      <alignment vertical="center"/>
      <protection/>
    </xf>
    <xf numFmtId="0" fontId="11" fillId="0" borderId="0" xfId="22" applyFont="1" applyAlignment="1">
      <alignment horizontal="center" vertical="center"/>
      <protection/>
    </xf>
    <xf numFmtId="0" fontId="11" fillId="0" borderId="0" xfId="22" applyFont="1">
      <alignment/>
      <protection/>
    </xf>
    <xf numFmtId="0" fontId="0" fillId="0" borderId="0" xfId="0" applyAlignment="1">
      <alignment/>
    </xf>
    <xf numFmtId="0" fontId="9" fillId="0" borderId="0" xfId="22" applyFont="1">
      <alignment/>
      <protection/>
    </xf>
    <xf numFmtId="0" fontId="11" fillId="0" borderId="2" xfId="22" applyFont="1" applyBorder="1" applyAlignment="1">
      <alignment horizontal="center" vertical="center" wrapText="1"/>
      <protection/>
    </xf>
    <xf numFmtId="0" fontId="12" fillId="5" borderId="3" xfId="22" applyFont="1" applyFill="1" applyBorder="1">
      <alignment/>
      <protection/>
    </xf>
    <xf numFmtId="178" fontId="11" fillId="5" borderId="4" xfId="22" applyNumberFormat="1" applyFont="1" applyFill="1" applyBorder="1">
      <alignment/>
      <protection/>
    </xf>
    <xf numFmtId="178" fontId="11" fillId="5" borderId="5" xfId="22" applyNumberFormat="1" applyFont="1" applyFill="1" applyBorder="1">
      <alignment/>
      <protection/>
    </xf>
    <xf numFmtId="0" fontId="9" fillId="0" borderId="3" xfId="22" applyFont="1" applyBorder="1">
      <alignment/>
      <protection/>
    </xf>
    <xf numFmtId="178" fontId="11" fillId="0" borderId="4" xfId="22" applyNumberFormat="1" applyFont="1" applyBorder="1">
      <alignment/>
      <protection/>
    </xf>
    <xf numFmtId="178" fontId="11" fillId="0" borderId="5" xfId="22" applyNumberFormat="1" applyFont="1" applyBorder="1">
      <alignment/>
      <protection/>
    </xf>
    <xf numFmtId="0" fontId="9" fillId="0" borderId="6" xfId="22" applyFont="1" applyBorder="1">
      <alignment/>
      <protection/>
    </xf>
    <xf numFmtId="178" fontId="11" fillId="0" borderId="7" xfId="22" applyNumberFormat="1" applyFont="1" applyBorder="1">
      <alignment/>
      <protection/>
    </xf>
    <xf numFmtId="178" fontId="11" fillId="0" borderId="8" xfId="22" applyNumberFormat="1" applyFont="1" applyBorder="1">
      <alignment/>
      <protection/>
    </xf>
    <xf numFmtId="178" fontId="11" fillId="5" borderId="9" xfId="22" applyNumberFormat="1" applyFont="1" applyFill="1" applyBorder="1">
      <alignment/>
      <protection/>
    </xf>
    <xf numFmtId="178" fontId="11" fillId="0" borderId="1" xfId="22" applyNumberFormat="1" applyFont="1" applyBorder="1">
      <alignment/>
      <protection/>
    </xf>
    <xf numFmtId="178" fontId="11" fillId="0" borderId="10" xfId="22" applyNumberFormat="1" applyFont="1" applyBorder="1">
      <alignment/>
      <protection/>
    </xf>
    <xf numFmtId="0" fontId="12" fillId="5" borderId="11" xfId="22" applyFont="1" applyFill="1" applyBorder="1">
      <alignment/>
      <protection/>
    </xf>
    <xf numFmtId="178" fontId="11" fillId="5" borderId="12" xfId="22" applyNumberFormat="1" applyFont="1" applyFill="1" applyBorder="1">
      <alignment/>
      <protection/>
    </xf>
    <xf numFmtId="0" fontId="12" fillId="5" borderId="13" xfId="22" applyFont="1" applyFill="1" applyBorder="1">
      <alignment/>
      <protection/>
    </xf>
    <xf numFmtId="178" fontId="11" fillId="5" borderId="14" xfId="22" applyNumberFormat="1" applyFont="1" applyFill="1" applyBorder="1">
      <alignment/>
      <protection/>
    </xf>
    <xf numFmtId="178" fontId="11" fillId="5" borderId="15" xfId="22" applyNumberFormat="1" applyFont="1" applyFill="1" applyBorder="1">
      <alignment/>
      <protection/>
    </xf>
    <xf numFmtId="0" fontId="9" fillId="0" borderId="0" xfId="0" applyFont="1" applyAlignment="1">
      <alignment/>
    </xf>
    <xf numFmtId="178" fontId="11" fillId="0" borderId="16" xfId="22" applyNumberFormat="1" applyFont="1" applyBorder="1">
      <alignment/>
      <protection/>
    </xf>
    <xf numFmtId="0" fontId="13" fillId="5" borderId="17" xfId="22" applyFont="1" applyFill="1" applyBorder="1">
      <alignment/>
      <protection/>
    </xf>
    <xf numFmtId="178" fontId="11" fillId="5" borderId="18" xfId="22" applyNumberFormat="1" applyFont="1" applyFill="1" applyBorder="1">
      <alignment/>
      <protection/>
    </xf>
    <xf numFmtId="0" fontId="12" fillId="5" borderId="6" xfId="22" applyFont="1" applyFill="1" applyBorder="1">
      <alignment/>
      <protection/>
    </xf>
    <xf numFmtId="178" fontId="11" fillId="5" borderId="10" xfId="22" applyNumberFormat="1" applyFont="1" applyFill="1" applyBorder="1">
      <alignment/>
      <protection/>
    </xf>
    <xf numFmtId="0" fontId="12" fillId="0" borderId="19" xfId="22" applyFont="1" applyFill="1" applyBorder="1">
      <alignment/>
      <protection/>
    </xf>
    <xf numFmtId="178" fontId="13" fillId="0" borderId="20" xfId="22" applyNumberFormat="1" applyFont="1" applyBorder="1">
      <alignment/>
      <protection/>
    </xf>
    <xf numFmtId="0" fontId="16" fillId="0" borderId="0" xfId="0" applyFont="1" applyAlignment="1">
      <alignment/>
    </xf>
    <xf numFmtId="178" fontId="17" fillId="0" borderId="0" xfId="0" applyNumberFormat="1" applyFont="1" applyAlignment="1">
      <alignment/>
    </xf>
    <xf numFmtId="0" fontId="13" fillId="0" borderId="0" xfId="22" applyFont="1">
      <alignment/>
      <protection/>
    </xf>
    <xf numFmtId="0" fontId="0" fillId="0" borderId="21" xfId="0" applyBorder="1" applyAlignment="1">
      <alignment horizontal="center"/>
    </xf>
    <xf numFmtId="0" fontId="0" fillId="0" borderId="0" xfId="0" applyAlignment="1">
      <alignment horizontal="center"/>
    </xf>
    <xf numFmtId="0" fontId="0" fillId="0" borderId="21" xfId="0" applyBorder="1" applyAlignment="1">
      <alignment/>
    </xf>
    <xf numFmtId="0" fontId="0" fillId="0" borderId="22" xfId="0" applyBorder="1" applyAlignment="1">
      <alignment horizontal="center"/>
    </xf>
    <xf numFmtId="177" fontId="2" fillId="0" borderId="1" xfId="21" applyNumberFormat="1" applyFont="1" applyBorder="1" applyAlignment="1">
      <alignment vertical="center"/>
    </xf>
    <xf numFmtId="177" fontId="5" fillId="0" borderId="1" xfId="21" applyNumberFormat="1" applyFont="1" applyBorder="1" applyAlignment="1">
      <alignment vertical="center"/>
    </xf>
    <xf numFmtId="177" fontId="2" fillId="3" borderId="1" xfId="0" applyNumberFormat="1" applyFont="1" applyFill="1" applyBorder="1" applyAlignment="1">
      <alignment vertical="center"/>
    </xf>
    <xf numFmtId="177" fontId="2" fillId="4" borderId="1" xfId="21" applyNumberFormat="1" applyFont="1" applyFill="1" applyBorder="1" applyAlignment="1">
      <alignment vertical="center"/>
    </xf>
    <xf numFmtId="0" fontId="0" fillId="0" borderId="0" xfId="0" applyFont="1" applyAlignment="1">
      <alignment/>
    </xf>
    <xf numFmtId="0" fontId="12" fillId="0" borderId="0" xfId="22" applyFont="1">
      <alignment/>
      <protection/>
    </xf>
    <xf numFmtId="0" fontId="13" fillId="0" borderId="0" xfId="22" applyFont="1" applyAlignment="1">
      <alignment horizontal="center"/>
      <protection/>
    </xf>
    <xf numFmtId="0" fontId="16" fillId="0" borderId="0" xfId="0" applyFont="1" applyAlignment="1">
      <alignment horizontal="center"/>
    </xf>
    <xf numFmtId="0" fontId="24" fillId="0" borderId="0" xfId="22" applyFont="1" applyAlignment="1">
      <alignment horizontal="center" vertical="center"/>
      <protection/>
    </xf>
    <xf numFmtId="0" fontId="21" fillId="0" borderId="0" xfId="0" applyFont="1" applyAlignment="1">
      <alignment/>
    </xf>
    <xf numFmtId="178" fontId="27" fillId="0" borderId="0" xfId="0" applyNumberFormat="1" applyFont="1" applyAlignment="1">
      <alignment/>
    </xf>
    <xf numFmtId="0" fontId="21" fillId="0" borderId="21" xfId="0" applyFont="1" applyBorder="1" applyAlignment="1">
      <alignment horizontal="center"/>
    </xf>
    <xf numFmtId="178" fontId="21" fillId="0" borderId="0" xfId="0" applyNumberFormat="1" applyFont="1" applyAlignment="1">
      <alignment/>
    </xf>
    <xf numFmtId="178" fontId="21" fillId="0" borderId="21" xfId="0" applyNumberFormat="1" applyFont="1" applyBorder="1" applyAlignment="1">
      <alignment/>
    </xf>
    <xf numFmtId="178" fontId="21" fillId="0" borderId="22" xfId="0" applyNumberFormat="1" applyFont="1" applyBorder="1" applyAlignment="1">
      <alignment/>
    </xf>
    <xf numFmtId="0" fontId="29" fillId="0" borderId="0" xfId="0" applyFont="1" applyAlignment="1">
      <alignment/>
    </xf>
    <xf numFmtId="0" fontId="29" fillId="0" borderId="21" xfId="0" applyFont="1" applyBorder="1" applyAlignment="1">
      <alignment horizontal="center"/>
    </xf>
    <xf numFmtId="178" fontId="29" fillId="0" borderId="0" xfId="0" applyNumberFormat="1" applyFont="1" applyAlignment="1">
      <alignment/>
    </xf>
    <xf numFmtId="178" fontId="29" fillId="0" borderId="21" xfId="0" applyNumberFormat="1" applyFont="1" applyBorder="1" applyAlignment="1">
      <alignment/>
    </xf>
    <xf numFmtId="178" fontId="29" fillId="0" borderId="22" xfId="0" applyNumberFormat="1" applyFont="1" applyBorder="1" applyAlignment="1">
      <alignment/>
    </xf>
    <xf numFmtId="0" fontId="25" fillId="0" borderId="0" xfId="22" applyFont="1" applyAlignment="1">
      <alignment horizontal="center" vertical="center"/>
      <protection/>
    </xf>
    <xf numFmtId="0" fontId="30" fillId="0" borderId="0" xfId="0" applyFont="1" applyAlignment="1">
      <alignment/>
    </xf>
    <xf numFmtId="178" fontId="25" fillId="5" borderId="9" xfId="22" applyNumberFormat="1" applyFont="1" applyFill="1" applyBorder="1">
      <alignment/>
      <protection/>
    </xf>
    <xf numFmtId="178" fontId="25" fillId="0" borderId="1" xfId="22" applyNumberFormat="1" applyFont="1" applyBorder="1">
      <alignment/>
      <protection/>
    </xf>
    <xf numFmtId="178" fontId="25" fillId="0" borderId="10" xfId="22" applyNumberFormat="1" applyFont="1" applyBorder="1">
      <alignment/>
      <protection/>
    </xf>
    <xf numFmtId="178" fontId="25" fillId="5" borderId="10" xfId="22" applyNumberFormat="1" applyFont="1" applyFill="1" applyBorder="1">
      <alignment/>
      <protection/>
    </xf>
    <xf numFmtId="178" fontId="31" fillId="0" borderId="0" xfId="0" applyNumberFormat="1" applyFont="1" applyAlignment="1">
      <alignment/>
    </xf>
    <xf numFmtId="178" fontId="27" fillId="4" borderId="0" xfId="0" applyNumberFormat="1" applyFont="1" applyFill="1" applyAlignment="1">
      <alignment/>
    </xf>
    <xf numFmtId="0" fontId="30" fillId="0" borderId="21" xfId="0" applyFont="1" applyBorder="1" applyAlignment="1">
      <alignment horizontal="center"/>
    </xf>
    <xf numFmtId="178" fontId="30" fillId="0" borderId="0" xfId="0" applyNumberFormat="1" applyFont="1" applyAlignment="1">
      <alignment/>
    </xf>
    <xf numFmtId="178" fontId="30" fillId="0" borderId="21" xfId="0" applyNumberFormat="1" applyFont="1" applyBorder="1" applyAlignment="1">
      <alignment/>
    </xf>
    <xf numFmtId="178" fontId="30" fillId="0" borderId="22" xfId="0" applyNumberFormat="1" applyFont="1" applyBorder="1" applyAlignment="1">
      <alignment/>
    </xf>
    <xf numFmtId="0" fontId="18" fillId="0" borderId="0" xfId="0" applyFont="1" applyAlignment="1">
      <alignment/>
    </xf>
    <xf numFmtId="0" fontId="20" fillId="0" borderId="0" xfId="0" applyFont="1" applyBorder="1" applyAlignment="1">
      <alignment/>
    </xf>
    <xf numFmtId="0" fontId="20" fillId="0" borderId="0" xfId="0" applyFont="1" applyAlignment="1">
      <alignment/>
    </xf>
    <xf numFmtId="0" fontId="20" fillId="0" borderId="23" xfId="0" applyFont="1" applyBorder="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27" xfId="0" applyFont="1" applyBorder="1" applyAlignment="1">
      <alignment horizontal="left" vertical="center"/>
    </xf>
    <xf numFmtId="0" fontId="20" fillId="0" borderId="28" xfId="0" applyFont="1" applyBorder="1" applyAlignment="1">
      <alignment horizontal="center"/>
    </xf>
    <xf numFmtId="0" fontId="20" fillId="0" borderId="29" xfId="0" applyFont="1" applyBorder="1" applyAlignment="1">
      <alignment horizontal="center"/>
    </xf>
    <xf numFmtId="0" fontId="20" fillId="0" borderId="30" xfId="0" applyFont="1" applyBorder="1" applyAlignment="1">
      <alignment horizontal="center"/>
    </xf>
    <xf numFmtId="0" fontId="20" fillId="0" borderId="27" xfId="0" applyFont="1" applyBorder="1" applyAlignment="1">
      <alignment horizontal="left" vertical="center" wrapText="1"/>
    </xf>
    <xf numFmtId="0" fontId="19" fillId="5" borderId="31" xfId="0" applyFont="1" applyFill="1" applyBorder="1" applyAlignment="1">
      <alignment horizontal="left" vertical="center"/>
    </xf>
    <xf numFmtId="0" fontId="20" fillId="5" borderId="31" xfId="0" applyFont="1" applyFill="1" applyBorder="1" applyAlignment="1">
      <alignment horizontal="center"/>
    </xf>
    <xf numFmtId="0" fontId="20" fillId="0" borderId="0" xfId="0" applyFont="1" applyBorder="1" applyAlignment="1">
      <alignment horizontal="center"/>
    </xf>
    <xf numFmtId="0" fontId="9" fillId="0" borderId="0" xfId="23" applyFont="1">
      <alignment/>
      <protection/>
    </xf>
    <xf numFmtId="0" fontId="32" fillId="0" borderId="0" xfId="0" applyFont="1" applyAlignment="1">
      <alignment/>
    </xf>
    <xf numFmtId="0" fontId="33" fillId="0" borderId="0" xfId="0" applyFont="1" applyAlignment="1">
      <alignment/>
    </xf>
    <xf numFmtId="0" fontId="0" fillId="0" borderId="0" xfId="0" applyAlignment="1">
      <alignment vertical="center"/>
    </xf>
    <xf numFmtId="0" fontId="3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
    </xf>
    <xf numFmtId="0" fontId="9" fillId="0" borderId="0" xfId="0" applyFont="1" applyBorder="1" applyAlignment="1">
      <alignment/>
    </xf>
    <xf numFmtId="0" fontId="20" fillId="0" borderId="0" xfId="0" applyFont="1" applyAlignment="1">
      <alignment vertical="center"/>
    </xf>
    <xf numFmtId="0" fontId="20" fillId="0" borderId="32" xfId="0" applyFont="1" applyBorder="1" applyAlignment="1">
      <alignment horizontal="center" vertical="center" wrapText="1"/>
    </xf>
    <xf numFmtId="0" fontId="9" fillId="0" borderId="33" xfId="0" applyFont="1" applyBorder="1" applyAlignment="1">
      <alignment horizontal="center" vertical="center"/>
    </xf>
    <xf numFmtId="0" fontId="9" fillId="5" borderId="34" xfId="0" applyFont="1" applyFill="1" applyBorder="1" applyAlignment="1">
      <alignment vertical="center"/>
    </xf>
    <xf numFmtId="0" fontId="32" fillId="5" borderId="35" xfId="0" applyFont="1" applyFill="1" applyBorder="1" applyAlignment="1">
      <alignment vertical="center" wrapText="1"/>
    </xf>
    <xf numFmtId="0" fontId="9" fillId="0" borderId="0" xfId="0" applyFont="1" applyAlignment="1">
      <alignment vertical="center"/>
    </xf>
    <xf numFmtId="0" fontId="9" fillId="0" borderId="34" xfId="0" applyFont="1" applyBorder="1" applyAlignment="1">
      <alignment vertical="center"/>
    </xf>
    <xf numFmtId="0" fontId="32" fillId="6" borderId="35" xfId="0" applyFont="1" applyFill="1" applyBorder="1" applyAlignment="1">
      <alignment vertical="center" wrapText="1"/>
    </xf>
    <xf numFmtId="0" fontId="9" fillId="0" borderId="34" xfId="0" applyFont="1" applyBorder="1" applyAlignment="1">
      <alignment vertical="center" wrapText="1"/>
    </xf>
    <xf numFmtId="0" fontId="32" fillId="0" borderId="0" xfId="23" applyFont="1">
      <alignment/>
      <protection/>
    </xf>
    <xf numFmtId="0" fontId="32" fillId="0" borderId="0" xfId="0" applyFont="1" applyBorder="1" applyAlignment="1">
      <alignment/>
    </xf>
    <xf numFmtId="176" fontId="7" fillId="0" borderId="36" xfId="20" applyNumberFormat="1" applyFont="1" applyFill="1" applyBorder="1" applyAlignment="1">
      <alignment vertical="center"/>
      <protection/>
    </xf>
    <xf numFmtId="176" fontId="7" fillId="0" borderId="37" xfId="20" applyNumberFormat="1" applyFont="1" applyFill="1" applyBorder="1" applyAlignment="1">
      <alignment vertical="center"/>
      <protection/>
    </xf>
    <xf numFmtId="176" fontId="7" fillId="0" borderId="38" xfId="20" applyNumberFormat="1" applyFont="1" applyFill="1" applyBorder="1" applyAlignment="1">
      <alignment vertical="center"/>
      <protection/>
    </xf>
    <xf numFmtId="0" fontId="5" fillId="0" borderId="0" xfId="0" applyFont="1" applyAlignment="1">
      <alignment vertical="center"/>
    </xf>
    <xf numFmtId="178" fontId="11" fillId="5" borderId="39" xfId="22" applyNumberFormat="1" applyFont="1" applyFill="1" applyBorder="1">
      <alignment/>
      <protection/>
    </xf>
    <xf numFmtId="178" fontId="11" fillId="0" borderId="39" xfId="22" applyNumberFormat="1" applyFont="1" applyBorder="1">
      <alignment/>
      <protection/>
    </xf>
    <xf numFmtId="178" fontId="11" fillId="7" borderId="5" xfId="22" applyNumberFormat="1" applyFont="1" applyFill="1" applyBorder="1">
      <alignment/>
      <protection/>
    </xf>
    <xf numFmtId="178" fontId="11" fillId="0" borderId="40" xfId="22" applyNumberFormat="1" applyFont="1" applyBorder="1">
      <alignment/>
      <protection/>
    </xf>
    <xf numFmtId="178" fontId="11" fillId="0" borderId="41" xfId="22" applyNumberFormat="1" applyFont="1" applyBorder="1">
      <alignment/>
      <protection/>
    </xf>
    <xf numFmtId="178" fontId="11" fillId="5" borderId="42" xfId="22" applyNumberFormat="1" applyFont="1" applyFill="1" applyBorder="1">
      <alignment/>
      <protection/>
    </xf>
    <xf numFmtId="178" fontId="11" fillId="5" borderId="43" xfId="22" applyNumberFormat="1" applyFont="1" applyFill="1" applyBorder="1">
      <alignment/>
      <protection/>
    </xf>
    <xf numFmtId="178" fontId="39" fillId="7" borderId="5" xfId="22" applyNumberFormat="1" applyFont="1" applyFill="1" applyBorder="1">
      <alignment/>
      <protection/>
    </xf>
    <xf numFmtId="178" fontId="11" fillId="0" borderId="44" xfId="22" applyNumberFormat="1" applyFont="1" applyBorder="1">
      <alignment/>
      <protection/>
    </xf>
    <xf numFmtId="178" fontId="11" fillId="5" borderId="45" xfId="22" applyNumberFormat="1" applyFont="1" applyFill="1" applyBorder="1">
      <alignment/>
      <protection/>
    </xf>
    <xf numFmtId="178" fontId="13" fillId="5" borderId="46" xfId="22" applyNumberFormat="1" applyFont="1" applyFill="1" applyBorder="1">
      <alignment/>
      <protection/>
    </xf>
    <xf numFmtId="178" fontId="11" fillId="5" borderId="47" xfId="22" applyNumberFormat="1" applyFont="1" applyFill="1" applyBorder="1">
      <alignment/>
      <protection/>
    </xf>
    <xf numFmtId="178" fontId="13" fillId="5" borderId="14" xfId="22" applyNumberFormat="1" applyFont="1" applyFill="1" applyBorder="1">
      <alignment/>
      <protection/>
    </xf>
    <xf numFmtId="178" fontId="11" fillId="5" borderId="8" xfId="22" applyNumberFormat="1" applyFont="1" applyFill="1" applyBorder="1">
      <alignment/>
      <protection/>
    </xf>
    <xf numFmtId="178" fontId="13" fillId="5" borderId="44" xfId="22" applyNumberFormat="1" applyFont="1" applyFill="1" applyBorder="1">
      <alignment/>
      <protection/>
    </xf>
    <xf numFmtId="178" fontId="13" fillId="0" borderId="48" xfId="22" applyNumberFormat="1" applyFont="1" applyBorder="1">
      <alignment/>
      <protection/>
    </xf>
    <xf numFmtId="178" fontId="13" fillId="0" borderId="25" xfId="22" applyNumberFormat="1" applyFont="1" applyBorder="1">
      <alignment/>
      <protection/>
    </xf>
    <xf numFmtId="178" fontId="17" fillId="4" borderId="0" xfId="0" applyNumberFormat="1" applyFont="1" applyFill="1" applyAlignment="1">
      <alignment/>
    </xf>
    <xf numFmtId="0" fontId="9" fillId="0" borderId="49" xfId="22" applyFont="1" applyBorder="1" applyAlignment="1">
      <alignment horizontal="center" vertical="center" wrapText="1"/>
      <protection/>
    </xf>
    <xf numFmtId="0" fontId="11" fillId="0" borderId="50" xfId="22" applyFont="1" applyBorder="1" applyAlignment="1">
      <alignment horizontal="center" vertical="center" wrapText="1"/>
      <protection/>
    </xf>
    <xf numFmtId="0" fontId="0" fillId="0" borderId="0" xfId="0" applyAlignment="1">
      <alignment wrapText="1"/>
    </xf>
    <xf numFmtId="0" fontId="9" fillId="0" borderId="0" xfId="22" applyFont="1" applyAlignment="1">
      <alignment horizontal="center" vertical="center"/>
      <protection/>
    </xf>
    <xf numFmtId="0" fontId="5" fillId="0" borderId="0" xfId="0" applyFont="1" applyAlignment="1">
      <alignment/>
    </xf>
    <xf numFmtId="0" fontId="39" fillId="0" borderId="0" xfId="0" applyFont="1" applyAlignment="1">
      <alignment/>
    </xf>
    <xf numFmtId="0" fontId="11" fillId="0" borderId="0" xfId="0" applyFont="1" applyAlignment="1">
      <alignment/>
    </xf>
    <xf numFmtId="0" fontId="24" fillId="0" borderId="0" xfId="0" applyFont="1" applyAlignment="1">
      <alignment/>
    </xf>
    <xf numFmtId="0" fontId="25" fillId="0" borderId="0" xfId="0" applyFont="1" applyAlignment="1">
      <alignment/>
    </xf>
    <xf numFmtId="176" fontId="2" fillId="4" borderId="36" xfId="20" applyNumberFormat="1" applyFont="1" applyFill="1" applyBorder="1" applyAlignment="1">
      <alignment vertical="center"/>
      <protection/>
    </xf>
    <xf numFmtId="176" fontId="2" fillId="4" borderId="37" xfId="20" applyNumberFormat="1" applyFont="1" applyFill="1" applyBorder="1" applyAlignment="1">
      <alignment vertical="center"/>
      <protection/>
    </xf>
    <xf numFmtId="176" fontId="2" fillId="4" borderId="38" xfId="20" applyNumberFormat="1" applyFont="1" applyFill="1" applyBorder="1" applyAlignment="1">
      <alignment vertical="center"/>
      <protection/>
    </xf>
    <xf numFmtId="176" fontId="7" fillId="0" borderId="1" xfId="20" applyNumberFormat="1" applyFont="1" applyFill="1" applyBorder="1" applyAlignment="1">
      <alignment vertical="center" wrapText="1"/>
      <protection/>
    </xf>
    <xf numFmtId="176" fontId="7" fillId="4" borderId="1" xfId="20" applyNumberFormat="1" applyFont="1" applyFill="1" applyBorder="1" applyAlignment="1">
      <alignment vertical="center"/>
      <protection/>
    </xf>
    <xf numFmtId="177" fontId="2" fillId="0" borderId="1" xfId="21" applyNumberFormat="1" applyFont="1" applyFill="1" applyBorder="1" applyAlignment="1">
      <alignment vertical="center"/>
    </xf>
    <xf numFmtId="0" fontId="2" fillId="0" borderId="0" xfId="0" applyFont="1" applyFill="1" applyAlignment="1">
      <alignment vertical="center"/>
    </xf>
    <xf numFmtId="0" fontId="2" fillId="0" borderId="1" xfId="20" applyFont="1" applyBorder="1" applyAlignment="1">
      <alignment horizontal="center" vertical="center" wrapText="1"/>
      <protection/>
    </xf>
    <xf numFmtId="177" fontId="23" fillId="3" borderId="1" xfId="0" applyNumberFormat="1" applyFont="1" applyFill="1" applyBorder="1" applyAlignment="1">
      <alignment vertical="center"/>
    </xf>
    <xf numFmtId="0" fontId="23" fillId="3" borderId="1" xfId="0" applyFont="1" applyFill="1" applyBorder="1" applyAlignment="1">
      <alignment vertical="center"/>
    </xf>
    <xf numFmtId="0" fontId="6" fillId="0" borderId="0" xfId="0" applyFont="1" applyAlignment="1">
      <alignment vertical="center"/>
    </xf>
    <xf numFmtId="176" fontId="20" fillId="4" borderId="1" xfId="20" applyNumberFormat="1" applyFont="1" applyFill="1" applyBorder="1" applyAlignment="1">
      <alignment vertical="center"/>
      <protection/>
    </xf>
    <xf numFmtId="176" fontId="40" fillId="2" borderId="1" xfId="20" applyNumberFormat="1" applyFont="1" applyFill="1" applyBorder="1" applyAlignment="1">
      <alignment vertical="center"/>
      <protection/>
    </xf>
    <xf numFmtId="0" fontId="2" fillId="0" borderId="1" xfId="20" applyFont="1" applyBorder="1" applyAlignment="1">
      <alignment horizontal="center" vertical="center" wrapText="1"/>
      <protection/>
    </xf>
    <xf numFmtId="176" fontId="7" fillId="0" borderId="1" xfId="20" applyNumberFormat="1" applyFont="1" applyBorder="1" applyAlignment="1">
      <alignment vertical="center" wrapText="1"/>
      <protection/>
    </xf>
    <xf numFmtId="0" fontId="5" fillId="0" borderId="0" xfId="0" applyFont="1" applyAlignment="1">
      <alignment vertical="center"/>
    </xf>
    <xf numFmtId="0" fontId="11" fillId="0" borderId="51" xfId="22" applyFont="1" applyBorder="1" applyAlignment="1">
      <alignment horizontal="center" vertical="center" wrapText="1"/>
      <protection/>
    </xf>
    <xf numFmtId="0" fontId="9" fillId="0" borderId="52" xfId="0" applyFont="1" applyBorder="1" applyAlignment="1">
      <alignment horizontal="center" vertical="center" wrapText="1"/>
    </xf>
    <xf numFmtId="176" fontId="7" fillId="4" borderId="36" xfId="20" applyNumberFormat="1" applyFont="1" applyFill="1" applyBorder="1" applyAlignment="1">
      <alignment vertical="center"/>
      <protection/>
    </xf>
    <xf numFmtId="176" fontId="7" fillId="4" borderId="37" xfId="20" applyNumberFormat="1" applyFont="1" applyFill="1" applyBorder="1" applyAlignment="1">
      <alignment vertical="center"/>
      <protection/>
    </xf>
    <xf numFmtId="176" fontId="7" fillId="4" borderId="38" xfId="20" applyNumberFormat="1" applyFont="1" applyFill="1" applyBorder="1" applyAlignment="1">
      <alignment vertical="center"/>
      <protection/>
    </xf>
    <xf numFmtId="0" fontId="42" fillId="0" borderId="0" xfId="0" applyFont="1" applyAlignment="1">
      <alignment/>
    </xf>
    <xf numFmtId="0" fontId="43" fillId="0" borderId="0" xfId="0" applyFont="1" applyAlignment="1">
      <alignment/>
    </xf>
    <xf numFmtId="0" fontId="43" fillId="0" borderId="0" xfId="22" applyFont="1">
      <alignment/>
      <protection/>
    </xf>
    <xf numFmtId="0" fontId="44" fillId="0" borderId="0" xfId="0" applyFont="1" applyAlignment="1">
      <alignment/>
    </xf>
    <xf numFmtId="0" fontId="45" fillId="0" borderId="0" xfId="0" applyFont="1" applyAlignment="1">
      <alignment/>
    </xf>
    <xf numFmtId="178" fontId="9" fillId="5" borderId="5" xfId="22" applyNumberFormat="1" applyFont="1" applyFill="1" applyBorder="1">
      <alignment/>
      <protection/>
    </xf>
    <xf numFmtId="178" fontId="9" fillId="5" borderId="39" xfId="22" applyNumberFormat="1" applyFont="1" applyFill="1" applyBorder="1">
      <alignment/>
      <protection/>
    </xf>
    <xf numFmtId="178" fontId="9" fillId="0" borderId="5" xfId="22" applyNumberFormat="1" applyFont="1" applyBorder="1">
      <alignment/>
      <protection/>
    </xf>
    <xf numFmtId="178" fontId="9" fillId="0" borderId="39" xfId="22" applyNumberFormat="1" applyFont="1" applyBorder="1">
      <alignment/>
      <protection/>
    </xf>
    <xf numFmtId="178" fontId="9" fillId="7" borderId="5" xfId="22" applyNumberFormat="1" applyFont="1" applyFill="1" applyBorder="1">
      <alignment/>
      <protection/>
    </xf>
    <xf numFmtId="178" fontId="9" fillId="0" borderId="40" xfId="22" applyNumberFormat="1" applyFont="1" applyBorder="1">
      <alignment/>
      <protection/>
    </xf>
    <xf numFmtId="178" fontId="9" fillId="0" borderId="8" xfId="22" applyNumberFormat="1" applyFont="1" applyBorder="1">
      <alignment/>
      <protection/>
    </xf>
    <xf numFmtId="178" fontId="9" fillId="0" borderId="41" xfId="22" applyNumberFormat="1" applyFont="1" applyBorder="1">
      <alignment/>
      <protection/>
    </xf>
    <xf numFmtId="178" fontId="9" fillId="5" borderId="42" xfId="22" applyNumberFormat="1" applyFont="1" applyFill="1" applyBorder="1">
      <alignment/>
      <protection/>
    </xf>
    <xf numFmtId="178" fontId="9" fillId="5" borderId="14" xfId="22" applyNumberFormat="1" applyFont="1" applyFill="1" applyBorder="1">
      <alignment/>
      <protection/>
    </xf>
    <xf numFmtId="178" fontId="9" fillId="0" borderId="4" xfId="22" applyNumberFormat="1" applyFont="1" applyBorder="1">
      <alignment/>
      <protection/>
    </xf>
    <xf numFmtId="178" fontId="9" fillId="0" borderId="44" xfId="22" applyNumberFormat="1" applyFont="1" applyBorder="1">
      <alignment/>
      <protection/>
    </xf>
    <xf numFmtId="178" fontId="9" fillId="5" borderId="15" xfId="22" applyNumberFormat="1" applyFont="1" applyFill="1" applyBorder="1">
      <alignment/>
      <protection/>
    </xf>
    <xf numFmtId="178" fontId="9" fillId="5" borderId="45" xfId="22" applyNumberFormat="1" applyFont="1" applyFill="1" applyBorder="1">
      <alignment/>
      <protection/>
    </xf>
    <xf numFmtId="178" fontId="9" fillId="0" borderId="16" xfId="22" applyNumberFormat="1" applyFont="1" applyBorder="1">
      <alignment/>
      <protection/>
    </xf>
    <xf numFmtId="178" fontId="12" fillId="5" borderId="46" xfId="22" applyNumberFormat="1" applyFont="1" applyFill="1" applyBorder="1">
      <alignment/>
      <protection/>
    </xf>
    <xf numFmtId="178" fontId="9" fillId="5" borderId="47" xfId="22" applyNumberFormat="1" applyFont="1" applyFill="1" applyBorder="1">
      <alignment/>
      <protection/>
    </xf>
    <xf numFmtId="178" fontId="12" fillId="5" borderId="14" xfId="22" applyNumberFormat="1" applyFont="1" applyFill="1" applyBorder="1">
      <alignment/>
      <protection/>
    </xf>
    <xf numFmtId="178" fontId="9" fillId="5" borderId="8" xfId="22" applyNumberFormat="1" applyFont="1" applyFill="1" applyBorder="1">
      <alignment/>
      <protection/>
    </xf>
    <xf numFmtId="178" fontId="12" fillId="5" borderId="44" xfId="22" applyNumberFormat="1" applyFont="1" applyFill="1" applyBorder="1">
      <alignment/>
      <protection/>
    </xf>
    <xf numFmtId="178" fontId="12" fillId="0" borderId="48" xfId="22" applyNumberFormat="1" applyFont="1" applyBorder="1">
      <alignment/>
      <protection/>
    </xf>
    <xf numFmtId="178" fontId="12" fillId="0" borderId="25" xfId="22" applyNumberFormat="1" applyFont="1" applyBorder="1">
      <alignment/>
      <protection/>
    </xf>
    <xf numFmtId="178" fontId="16" fillId="0" borderId="0" xfId="0" applyNumberFormat="1" applyFont="1" applyAlignment="1">
      <alignment/>
    </xf>
    <xf numFmtId="178" fontId="16" fillId="4" borderId="0" xfId="0" applyNumberFormat="1" applyFont="1" applyFill="1" applyAlignment="1">
      <alignment/>
    </xf>
    <xf numFmtId="0" fontId="44" fillId="0" borderId="21" xfId="0" applyFont="1" applyBorder="1" applyAlignment="1">
      <alignment horizontal="center"/>
    </xf>
    <xf numFmtId="0" fontId="45" fillId="0" borderId="21" xfId="0" applyFont="1" applyBorder="1" applyAlignment="1">
      <alignment horizontal="center"/>
    </xf>
    <xf numFmtId="178" fontId="44" fillId="0" borderId="0" xfId="0" applyNumberFormat="1" applyFont="1" applyAlignment="1">
      <alignment/>
    </xf>
    <xf numFmtId="178" fontId="45" fillId="0" borderId="0" xfId="0" applyNumberFormat="1" applyFont="1" applyAlignment="1">
      <alignment/>
    </xf>
    <xf numFmtId="178" fontId="44" fillId="0" borderId="21" xfId="0" applyNumberFormat="1" applyFont="1" applyBorder="1" applyAlignment="1">
      <alignment/>
    </xf>
    <xf numFmtId="178" fontId="45" fillId="0" borderId="21" xfId="0" applyNumberFormat="1" applyFont="1" applyBorder="1" applyAlignment="1">
      <alignment/>
    </xf>
    <xf numFmtId="178" fontId="44" fillId="0" borderId="22" xfId="0" applyNumberFormat="1" applyFont="1" applyBorder="1" applyAlignment="1">
      <alignment/>
    </xf>
    <xf numFmtId="178" fontId="45" fillId="0" borderId="22" xfId="0" applyNumberFormat="1" applyFont="1" applyBorder="1" applyAlignment="1">
      <alignment/>
    </xf>
    <xf numFmtId="177" fontId="9" fillId="5" borderId="53" xfId="21" applyNumberFormat="1" applyFont="1" applyFill="1" applyBorder="1" applyAlignment="1">
      <alignment vertical="center"/>
    </xf>
    <xf numFmtId="177" fontId="9" fillId="6" borderId="53" xfId="21" applyNumberFormat="1" applyFont="1" applyFill="1" applyBorder="1" applyAlignment="1">
      <alignment vertical="center"/>
    </xf>
    <xf numFmtId="0" fontId="40" fillId="0" borderId="0" xfId="0" applyFont="1" applyBorder="1" applyAlignment="1">
      <alignment vertical="center"/>
    </xf>
    <xf numFmtId="41" fontId="40" fillId="0" borderId="34" xfId="21" applyNumberFormat="1" applyFont="1" applyBorder="1" applyAlignment="1">
      <alignment horizontal="center" vertical="center"/>
    </xf>
    <xf numFmtId="41" fontId="40" fillId="5" borderId="31" xfId="21" applyNumberFormat="1" applyFont="1" applyFill="1" applyBorder="1" applyAlignment="1">
      <alignment horizontal="center" vertical="center"/>
    </xf>
    <xf numFmtId="179" fontId="41" fillId="0" borderId="0" xfId="21" applyNumberFormat="1" applyFont="1" applyAlignment="1">
      <alignment/>
    </xf>
    <xf numFmtId="179" fontId="40" fillId="0" borderId="0" xfId="21" applyNumberFormat="1" applyFont="1" applyAlignment="1">
      <alignment/>
    </xf>
    <xf numFmtId="0" fontId="40" fillId="0" borderId="0" xfId="0" applyFont="1" applyAlignment="1">
      <alignment vertical="center"/>
    </xf>
    <xf numFmtId="0" fontId="26" fillId="0" borderId="0" xfId="0" applyFont="1" applyAlignment="1">
      <alignment horizontal="right" vertical="center"/>
    </xf>
    <xf numFmtId="0" fontId="40" fillId="0" borderId="1" xfId="20" applyFont="1" applyBorder="1" applyAlignment="1">
      <alignment horizontal="center" vertical="center" wrapText="1"/>
      <protection/>
    </xf>
    <xf numFmtId="0" fontId="40" fillId="0" borderId="1" xfId="20" applyFont="1" applyFill="1" applyBorder="1" applyAlignment="1">
      <alignment horizontal="center" vertical="center" wrapText="1"/>
      <protection/>
    </xf>
    <xf numFmtId="0" fontId="40" fillId="0" borderId="1" xfId="20" applyFont="1" applyBorder="1" applyAlignment="1">
      <alignment horizontal="left" vertical="center" wrapText="1"/>
      <protection/>
    </xf>
    <xf numFmtId="176" fontId="40" fillId="2" borderId="1" xfId="20" applyNumberFormat="1" applyFont="1" applyFill="1" applyBorder="1" applyAlignment="1">
      <alignment vertical="center" wrapText="1"/>
      <protection/>
    </xf>
    <xf numFmtId="0" fontId="24" fillId="0" borderId="1" xfId="0" applyFont="1" applyBorder="1" applyAlignment="1">
      <alignment vertical="center" wrapText="1"/>
    </xf>
    <xf numFmtId="176" fontId="40" fillId="0" borderId="1" xfId="20" applyNumberFormat="1" applyFont="1" applyBorder="1" applyAlignment="1">
      <alignment vertical="center" wrapText="1"/>
      <protection/>
    </xf>
    <xf numFmtId="176" fontId="40" fillId="0" borderId="1" xfId="20" applyNumberFormat="1" applyFont="1" applyFill="1" applyBorder="1" applyAlignment="1">
      <alignment vertical="center" wrapText="1"/>
      <protection/>
    </xf>
    <xf numFmtId="0" fontId="24" fillId="0" borderId="36" xfId="0" applyFont="1" applyBorder="1" applyAlignment="1">
      <alignment vertical="center" wrapText="1"/>
    </xf>
    <xf numFmtId="0" fontId="40" fillId="0" borderId="1" xfId="0" applyFont="1" applyBorder="1" applyAlignment="1">
      <alignment vertical="center" wrapText="1"/>
    </xf>
    <xf numFmtId="0" fontId="24" fillId="0" borderId="1" xfId="0" applyFont="1" applyBorder="1" applyAlignment="1">
      <alignment vertical="center"/>
    </xf>
    <xf numFmtId="0" fontId="46" fillId="0" borderId="1" xfId="0" applyFont="1" applyFill="1" applyBorder="1" applyAlignment="1">
      <alignment vertical="center" wrapText="1"/>
    </xf>
    <xf numFmtId="0" fontId="26" fillId="0" borderId="1" xfId="0" applyFont="1" applyBorder="1" applyAlignment="1">
      <alignment vertical="center"/>
    </xf>
    <xf numFmtId="0" fontId="40" fillId="0" borderId="1" xfId="0" applyFont="1" applyBorder="1" applyAlignment="1">
      <alignment vertical="center"/>
    </xf>
    <xf numFmtId="0" fontId="40" fillId="0" borderId="1" xfId="0" applyFont="1" applyFill="1" applyBorder="1" applyAlignment="1">
      <alignment vertical="center"/>
    </xf>
    <xf numFmtId="177" fontId="40" fillId="3" borderId="1" xfId="0" applyNumberFormat="1" applyFont="1" applyFill="1" applyBorder="1" applyAlignment="1">
      <alignment vertical="center"/>
    </xf>
    <xf numFmtId="0" fontId="24" fillId="0" borderId="0" xfId="0" applyFont="1" applyAlignment="1">
      <alignment vertical="center"/>
    </xf>
    <xf numFmtId="0" fontId="48" fillId="0" borderId="0" xfId="0" applyFont="1" applyBorder="1" applyAlignment="1">
      <alignment/>
    </xf>
    <xf numFmtId="0" fontId="49" fillId="0" borderId="0" xfId="0" applyFont="1" applyAlignment="1">
      <alignment/>
    </xf>
    <xf numFmtId="0" fontId="48" fillId="0" borderId="0" xfId="0" applyFont="1" applyBorder="1" applyAlignment="1">
      <alignment horizontal="center"/>
    </xf>
    <xf numFmtId="0" fontId="49" fillId="0" borderId="0" xfId="0" applyFont="1" applyBorder="1" applyAlignment="1">
      <alignment/>
    </xf>
    <xf numFmtId="0" fontId="50" fillId="0" borderId="0" xfId="0" applyFont="1" applyAlignment="1">
      <alignment wrapText="1"/>
    </xf>
    <xf numFmtId="0" fontId="51" fillId="0" borderId="0" xfId="0" applyFont="1" applyAlignment="1">
      <alignment/>
    </xf>
    <xf numFmtId="0" fontId="53" fillId="0" borderId="27" xfId="0" applyFont="1" applyBorder="1" applyAlignment="1">
      <alignment horizontal="left" vertical="center"/>
    </xf>
    <xf numFmtId="41" fontId="53" fillId="0" borderId="34" xfId="21" applyNumberFormat="1" applyFont="1" applyBorder="1" applyAlignment="1">
      <alignment horizontal="center" vertical="center"/>
    </xf>
    <xf numFmtId="0" fontId="53" fillId="0" borderId="28" xfId="0" applyFont="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53" fillId="0" borderId="0" xfId="0" applyFont="1" applyAlignment="1">
      <alignment/>
    </xf>
    <xf numFmtId="0" fontId="54" fillId="0" borderId="27" xfId="0" applyFont="1" applyBorder="1" applyAlignment="1">
      <alignment horizontal="left" vertical="center"/>
    </xf>
    <xf numFmtId="41" fontId="54" fillId="0" borderId="54" xfId="21" applyNumberFormat="1" applyFont="1" applyBorder="1" applyAlignment="1">
      <alignment horizontal="center" vertical="center"/>
    </xf>
    <xf numFmtId="0" fontId="54" fillId="0" borderId="55" xfId="0" applyFont="1" applyBorder="1" applyAlignment="1">
      <alignment horizontal="center"/>
    </xf>
    <xf numFmtId="0" fontId="54" fillId="0" borderId="29" xfId="0" applyFont="1" applyBorder="1" applyAlignment="1">
      <alignment horizontal="center"/>
    </xf>
    <xf numFmtId="0" fontId="54" fillId="0" borderId="30" xfId="0" applyFont="1" applyBorder="1" applyAlignment="1">
      <alignment horizontal="center"/>
    </xf>
    <xf numFmtId="0" fontId="54" fillId="0" borderId="0" xfId="0" applyFont="1" applyAlignment="1">
      <alignment/>
    </xf>
    <xf numFmtId="0" fontId="55" fillId="0" borderId="27" xfId="0" applyFont="1" applyBorder="1" applyAlignment="1">
      <alignment horizontal="left" vertical="center"/>
    </xf>
    <xf numFmtId="41" fontId="55" fillId="0" borderId="34" xfId="21" applyNumberFormat="1" applyFont="1" applyBorder="1" applyAlignment="1">
      <alignment horizontal="center" vertical="center"/>
    </xf>
    <xf numFmtId="0" fontId="55" fillId="0" borderId="28" xfId="0" applyFont="1" applyBorder="1" applyAlignment="1">
      <alignment horizontal="center"/>
    </xf>
    <xf numFmtId="0" fontId="55" fillId="0" borderId="29" xfId="0" applyFont="1" applyBorder="1" applyAlignment="1">
      <alignment horizontal="center"/>
    </xf>
    <xf numFmtId="0" fontId="55" fillId="0" borderId="30" xfId="0" applyFont="1" applyBorder="1" applyAlignment="1">
      <alignment horizontal="center"/>
    </xf>
    <xf numFmtId="0" fontId="55" fillId="0" borderId="0" xfId="0" applyFont="1" applyAlignment="1">
      <alignment/>
    </xf>
    <xf numFmtId="0" fontId="55" fillId="0" borderId="0" xfId="23" applyFont="1">
      <alignment/>
      <protection/>
    </xf>
    <xf numFmtId="179" fontId="55" fillId="0" borderId="0" xfId="21" applyNumberFormat="1" applyFont="1" applyAlignment="1">
      <alignment/>
    </xf>
    <xf numFmtId="0" fontId="56" fillId="0" borderId="34" xfId="0" applyFont="1" applyBorder="1" applyAlignment="1">
      <alignment vertical="center"/>
    </xf>
    <xf numFmtId="177" fontId="56" fillId="6" borderId="53" xfId="21" applyNumberFormat="1" applyFont="1" applyFill="1" applyBorder="1" applyAlignment="1">
      <alignment vertical="center"/>
    </xf>
    <xf numFmtId="41" fontId="56" fillId="6" borderId="56" xfId="0" applyNumberFormat="1" applyFont="1" applyFill="1" applyBorder="1" applyAlignment="1">
      <alignment vertical="center"/>
    </xf>
    <xf numFmtId="0" fontId="56" fillId="0" borderId="0" xfId="0" applyFont="1" applyAlignment="1">
      <alignment vertical="center"/>
    </xf>
    <xf numFmtId="0" fontId="57" fillId="6" borderId="35" xfId="0" applyFont="1" applyFill="1" applyBorder="1" applyAlignment="1">
      <alignment vertical="center" wrapText="1"/>
    </xf>
    <xf numFmtId="177" fontId="56" fillId="0" borderId="53" xfId="21" applyNumberFormat="1" applyFont="1" applyFill="1" applyBorder="1" applyAlignment="1">
      <alignment vertical="center"/>
    </xf>
    <xf numFmtId="0" fontId="57" fillId="0" borderId="35" xfId="0" applyFont="1" applyFill="1" applyBorder="1" applyAlignment="1">
      <alignment vertical="center" wrapText="1"/>
    </xf>
    <xf numFmtId="0" fontId="58" fillId="0" borderId="34" xfId="0" applyFont="1" applyBorder="1" applyAlignment="1">
      <alignment vertical="center"/>
    </xf>
    <xf numFmtId="177" fontId="58" fillId="0" borderId="53" xfId="21" applyNumberFormat="1" applyFont="1" applyFill="1" applyBorder="1" applyAlignment="1">
      <alignment vertical="center"/>
    </xf>
    <xf numFmtId="0" fontId="59" fillId="0" borderId="35" xfId="0" applyFont="1" applyFill="1" applyBorder="1" applyAlignment="1">
      <alignment vertical="center" wrapText="1"/>
    </xf>
    <xf numFmtId="0" fontId="58" fillId="0" borderId="0" xfId="0" applyFont="1" applyAlignment="1">
      <alignment vertical="center"/>
    </xf>
    <xf numFmtId="177" fontId="60" fillId="3" borderId="1" xfId="0" applyNumberFormat="1" applyFont="1" applyFill="1" applyBorder="1" applyAlignment="1">
      <alignment vertical="center"/>
    </xf>
    <xf numFmtId="20" fontId="5" fillId="0" borderId="0" xfId="0" applyNumberFormat="1" applyFont="1" applyAlignment="1">
      <alignment vertical="center"/>
    </xf>
    <xf numFmtId="0" fontId="58" fillId="0" borderId="0" xfId="0" applyFont="1" applyAlignment="1">
      <alignment vertical="center"/>
    </xf>
    <xf numFmtId="0" fontId="52" fillId="0" borderId="0" xfId="0" applyFont="1" applyAlignment="1">
      <alignment vertical="center"/>
    </xf>
    <xf numFmtId="0" fontId="61" fillId="7" borderId="0" xfId="22" applyFont="1" applyFill="1">
      <alignment/>
      <protection/>
    </xf>
    <xf numFmtId="0" fontId="5" fillId="7" borderId="0" xfId="0" applyFont="1" applyFill="1" applyAlignment="1">
      <alignment/>
    </xf>
    <xf numFmtId="0" fontId="39" fillId="7" borderId="0" xfId="0" applyFont="1" applyFill="1" applyAlignment="1">
      <alignment/>
    </xf>
    <xf numFmtId="0" fontId="9" fillId="7" borderId="0" xfId="0" applyFont="1" applyFill="1" applyAlignment="1">
      <alignment/>
    </xf>
    <xf numFmtId="0" fontId="11" fillId="7" borderId="0" xfId="0" applyFont="1" applyFill="1" applyAlignment="1">
      <alignment/>
    </xf>
    <xf numFmtId="0" fontId="25" fillId="7" borderId="0" xfId="0" applyFont="1" applyFill="1" applyAlignment="1">
      <alignment/>
    </xf>
    <xf numFmtId="0" fontId="24" fillId="7" borderId="0" xfId="0" applyFont="1" applyFill="1" applyAlignment="1">
      <alignment/>
    </xf>
    <xf numFmtId="0" fontId="11" fillId="7" borderId="0" xfId="22" applyFont="1" applyFill="1">
      <alignment/>
      <protection/>
    </xf>
    <xf numFmtId="0" fontId="5" fillId="2" borderId="0" xfId="0" applyFont="1" applyFill="1" applyAlignment="1">
      <alignment/>
    </xf>
    <xf numFmtId="0" fontId="39" fillId="2" borderId="0" xfId="0" applyFont="1" applyFill="1" applyAlignment="1">
      <alignment/>
    </xf>
    <xf numFmtId="0" fontId="9" fillId="2" borderId="0" xfId="0" applyFont="1" applyFill="1" applyAlignment="1">
      <alignment/>
    </xf>
    <xf numFmtId="0" fontId="11" fillId="2" borderId="0" xfId="0" applyFont="1" applyFill="1" applyAlignment="1">
      <alignment/>
    </xf>
    <xf numFmtId="0" fontId="25" fillId="2" borderId="0" xfId="0" applyFont="1" applyFill="1" applyAlignment="1">
      <alignment/>
    </xf>
    <xf numFmtId="0" fontId="24" fillId="2" borderId="0" xfId="0" applyFont="1" applyFill="1" applyAlignment="1">
      <alignment/>
    </xf>
    <xf numFmtId="0" fontId="11" fillId="2" borderId="0" xfId="22" applyFont="1" applyFill="1">
      <alignment/>
      <protection/>
    </xf>
    <xf numFmtId="0" fontId="20" fillId="7" borderId="0" xfId="0" applyFont="1" applyFill="1" applyAlignment="1">
      <alignment/>
    </xf>
    <xf numFmtId="179" fontId="40" fillId="7" borderId="0" xfId="21" applyNumberFormat="1" applyFont="1" applyFill="1" applyAlignment="1">
      <alignment/>
    </xf>
    <xf numFmtId="0" fontId="49" fillId="7" borderId="0" xfId="0" applyFont="1" applyFill="1" applyAlignment="1">
      <alignment horizontal="right"/>
    </xf>
    <xf numFmtId="0" fontId="9" fillId="7" borderId="0" xfId="0" applyFont="1" applyFill="1" applyAlignment="1">
      <alignment horizontal="right"/>
    </xf>
    <xf numFmtId="0" fontId="42" fillId="0" borderId="0" xfId="0" applyFont="1" applyFill="1" applyAlignment="1">
      <alignment/>
    </xf>
    <xf numFmtId="0" fontId="39" fillId="0" borderId="0" xfId="0" applyFont="1" applyFill="1" applyAlignment="1">
      <alignment horizontal="left"/>
    </xf>
    <xf numFmtId="0" fontId="25" fillId="0" borderId="57" xfId="22" applyFont="1" applyBorder="1" applyAlignment="1">
      <alignment horizontal="center" vertical="center" wrapText="1"/>
      <protection/>
    </xf>
    <xf numFmtId="178" fontId="24" fillId="5" borderId="58" xfId="22" applyNumberFormat="1" applyFont="1" applyFill="1" applyBorder="1">
      <alignment/>
      <protection/>
    </xf>
    <xf numFmtId="178" fontId="24" fillId="0" borderId="58" xfId="22" applyNumberFormat="1" applyFont="1" applyBorder="1">
      <alignment/>
      <protection/>
    </xf>
    <xf numFmtId="178" fontId="24" fillId="7" borderId="58" xfId="22" applyNumberFormat="1" applyFont="1" applyFill="1" applyBorder="1">
      <alignment/>
      <protection/>
    </xf>
    <xf numFmtId="178" fontId="24" fillId="0" borderId="59" xfId="22" applyNumberFormat="1" applyFont="1" applyBorder="1">
      <alignment/>
      <protection/>
    </xf>
    <xf numFmtId="178" fontId="24" fillId="5" borderId="60" xfId="22" applyNumberFormat="1" applyFont="1" applyFill="1" applyBorder="1">
      <alignment/>
      <protection/>
    </xf>
    <xf numFmtId="178" fontId="24" fillId="5" borderId="61" xfId="22" applyNumberFormat="1" applyFont="1" applyFill="1" applyBorder="1">
      <alignment/>
      <protection/>
    </xf>
    <xf numFmtId="178" fontId="24" fillId="0" borderId="62" xfId="22" applyNumberFormat="1" applyFont="1" applyBorder="1">
      <alignment/>
      <protection/>
    </xf>
    <xf numFmtId="178" fontId="26" fillId="5" borderId="63" xfId="22" applyNumberFormat="1" applyFont="1" applyFill="1" applyBorder="1">
      <alignment/>
      <protection/>
    </xf>
    <xf numFmtId="178" fontId="24" fillId="5" borderId="59" xfId="22" applyNumberFormat="1" applyFont="1" applyFill="1" applyBorder="1">
      <alignment/>
      <protection/>
    </xf>
    <xf numFmtId="178" fontId="26" fillId="0" borderId="64" xfId="22" applyNumberFormat="1" applyFont="1" applyBorder="1">
      <alignment/>
      <protection/>
    </xf>
    <xf numFmtId="0" fontId="25" fillId="0" borderId="65" xfId="22" applyFont="1" applyBorder="1" applyAlignment="1">
      <alignment horizontal="center" vertical="center" wrapText="1"/>
      <protection/>
    </xf>
    <xf numFmtId="178" fontId="24" fillId="5" borderId="66" xfId="22" applyNumberFormat="1" applyFont="1" applyFill="1" applyBorder="1">
      <alignment/>
      <protection/>
    </xf>
    <xf numFmtId="178" fontId="24" fillId="0" borderId="66" xfId="22" applyNumberFormat="1" applyFont="1" applyBorder="1">
      <alignment/>
      <protection/>
    </xf>
    <xf numFmtId="178" fontId="24" fillId="0" borderId="67" xfId="22" applyNumberFormat="1" applyFont="1" applyBorder="1">
      <alignment/>
      <protection/>
    </xf>
    <xf numFmtId="178" fontId="24" fillId="0" borderId="22" xfId="22" applyNumberFormat="1" applyFont="1" applyBorder="1">
      <alignment/>
      <protection/>
    </xf>
    <xf numFmtId="178" fontId="24" fillId="5" borderId="68" xfId="22" applyNumberFormat="1" applyFont="1" applyFill="1" applyBorder="1">
      <alignment/>
      <protection/>
    </xf>
    <xf numFmtId="178" fontId="24" fillId="5" borderId="21" xfId="22" applyNumberFormat="1" applyFont="1" applyFill="1" applyBorder="1">
      <alignment/>
      <protection/>
    </xf>
    <xf numFmtId="178" fontId="24" fillId="5" borderId="69" xfId="22" applyNumberFormat="1" applyFont="1" applyFill="1" applyBorder="1">
      <alignment/>
      <protection/>
    </xf>
    <xf numFmtId="178" fontId="26" fillId="5" borderId="68" xfId="22" applyNumberFormat="1" applyFont="1" applyFill="1" applyBorder="1">
      <alignment/>
      <protection/>
    </xf>
    <xf numFmtId="178" fontId="26" fillId="5" borderId="22" xfId="22" applyNumberFormat="1" applyFont="1" applyFill="1" applyBorder="1">
      <alignment/>
      <protection/>
    </xf>
    <xf numFmtId="178" fontId="26" fillId="0" borderId="70" xfId="22" applyNumberFormat="1" applyFont="1" applyBorder="1">
      <alignment/>
      <protection/>
    </xf>
    <xf numFmtId="0" fontId="25" fillId="0" borderId="71" xfId="22" applyFont="1" applyBorder="1" applyAlignment="1">
      <alignment horizontal="center" vertical="center" wrapText="1"/>
      <protection/>
    </xf>
    <xf numFmtId="178" fontId="25" fillId="5" borderId="1" xfId="22" applyNumberFormat="1" applyFont="1" applyFill="1" applyBorder="1">
      <alignment/>
      <protection/>
    </xf>
    <xf numFmtId="178" fontId="25" fillId="0" borderId="36" xfId="22" applyNumberFormat="1" applyFont="1" applyBorder="1">
      <alignment/>
      <protection/>
    </xf>
    <xf numFmtId="178" fontId="25" fillId="5" borderId="38" xfId="22" applyNumberFormat="1" applyFont="1" applyFill="1" applyBorder="1">
      <alignment/>
      <protection/>
    </xf>
    <xf numFmtId="178" fontId="25" fillId="5" borderId="72" xfId="22" applyNumberFormat="1" applyFont="1" applyFill="1" applyBorder="1">
      <alignment/>
      <protection/>
    </xf>
    <xf numFmtId="178" fontId="28" fillId="0" borderId="73" xfId="22" applyNumberFormat="1" applyFont="1" applyBorder="1">
      <alignment/>
      <protection/>
    </xf>
    <xf numFmtId="0" fontId="11" fillId="0" borderId="74" xfId="22" applyFont="1" applyFill="1" applyBorder="1" applyAlignment="1">
      <alignment horizontal="center" vertical="center" wrapText="1"/>
      <protection/>
    </xf>
    <xf numFmtId="0" fontId="13" fillId="0" borderId="75" xfId="22" applyFont="1" applyBorder="1">
      <alignment/>
      <protection/>
    </xf>
    <xf numFmtId="0" fontId="11" fillId="0" borderId="75" xfId="22" applyFont="1" applyBorder="1" applyAlignment="1">
      <alignment vertical="center" wrapText="1"/>
      <protection/>
    </xf>
    <xf numFmtId="0" fontId="11" fillId="0" borderId="75" xfId="22" applyFont="1" applyBorder="1">
      <alignment/>
      <protection/>
    </xf>
    <xf numFmtId="0" fontId="9" fillId="0" borderId="76" xfId="22" applyFont="1" applyBorder="1">
      <alignment/>
      <protection/>
    </xf>
    <xf numFmtId="0" fontId="11" fillId="0" borderId="77" xfId="22" applyFont="1" applyBorder="1">
      <alignment/>
      <protection/>
    </xf>
    <xf numFmtId="0" fontId="5" fillId="0" borderId="0" xfId="0" applyFont="1" applyAlignment="1">
      <alignment horizontal="left" vertical="center" wrapText="1"/>
    </xf>
    <xf numFmtId="0" fontId="23" fillId="0" borderId="21" xfId="0" applyFont="1" applyBorder="1" applyAlignment="1">
      <alignment horizontal="center" vertical="center"/>
    </xf>
    <xf numFmtId="0" fontId="5" fillId="0" borderId="0" xfId="0" applyFont="1" applyAlignment="1">
      <alignment horizontal="left" vertical="center"/>
    </xf>
    <xf numFmtId="0" fontId="5" fillId="0" borderId="1" xfId="20" applyFont="1" applyFill="1" applyBorder="1" applyAlignment="1">
      <alignment horizontal="left" vertical="center"/>
      <protection/>
    </xf>
    <xf numFmtId="0" fontId="2" fillId="4" borderId="1" xfId="20" applyFont="1" applyFill="1" applyBorder="1" applyAlignment="1">
      <alignment horizontal="left" vertical="center"/>
      <protection/>
    </xf>
    <xf numFmtId="0" fontId="2" fillId="0" borderId="1" xfId="20" applyFont="1" applyBorder="1" applyAlignment="1">
      <alignment horizontal="left" vertical="center"/>
      <protection/>
    </xf>
    <xf numFmtId="0" fontId="2" fillId="0" borderId="1" xfId="20" applyFont="1" applyBorder="1" applyAlignment="1">
      <alignment horizontal="center" vertical="center"/>
      <protection/>
    </xf>
    <xf numFmtId="0" fontId="5" fillId="0" borderId="1" xfId="20" applyFont="1" applyBorder="1" applyAlignment="1">
      <alignment horizontal="left" vertical="center"/>
      <protection/>
    </xf>
    <xf numFmtId="176" fontId="40" fillId="0" borderId="36" xfId="20" applyNumberFormat="1" applyFont="1" applyBorder="1" applyAlignment="1">
      <alignment horizontal="left" vertical="center" wrapText="1"/>
      <protection/>
    </xf>
    <xf numFmtId="176" fontId="40" fillId="0" borderId="37" xfId="20" applyNumberFormat="1" applyFont="1" applyBorder="1" applyAlignment="1">
      <alignment horizontal="left" vertical="center" wrapText="1"/>
      <protection/>
    </xf>
    <xf numFmtId="176" fontId="40" fillId="0" borderId="38" xfId="20" applyNumberFormat="1" applyFont="1" applyBorder="1" applyAlignment="1">
      <alignment horizontal="left" vertical="center" wrapText="1"/>
      <protection/>
    </xf>
    <xf numFmtId="0" fontId="2" fillId="4" borderId="1" xfId="0" applyFont="1" applyFill="1" applyBorder="1" applyAlignment="1">
      <alignment horizontal="left" vertical="center"/>
    </xf>
    <xf numFmtId="0" fontId="2" fillId="3" borderId="4" xfId="0" applyFont="1" applyFill="1" applyBorder="1" applyAlignment="1">
      <alignment horizontal="left" vertical="center"/>
    </xf>
    <xf numFmtId="0" fontId="2" fillId="3" borderId="66" xfId="0" applyFont="1" applyFill="1" applyBorder="1" applyAlignment="1">
      <alignment horizontal="left" vertical="center"/>
    </xf>
    <xf numFmtId="0" fontId="2" fillId="3" borderId="78"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4" xfId="20" applyFont="1" applyBorder="1" applyAlignment="1">
      <alignment vertical="center"/>
      <protection/>
    </xf>
    <xf numFmtId="0" fontId="2" fillId="0" borderId="66" xfId="20" applyFont="1" applyBorder="1" applyAlignment="1">
      <alignment vertical="center"/>
      <protection/>
    </xf>
    <xf numFmtId="0" fontId="2" fillId="0" borderId="78" xfId="20" applyFont="1" applyBorder="1" applyAlignment="1">
      <alignment vertical="center"/>
      <protection/>
    </xf>
    <xf numFmtId="0" fontId="2" fillId="3" borderId="1" xfId="20" applyFont="1" applyFill="1" applyBorder="1" applyAlignment="1">
      <alignment horizontal="left" vertical="center" wrapText="1"/>
      <protection/>
    </xf>
    <xf numFmtId="0" fontId="2" fillId="3" borderId="1" xfId="20" applyFont="1" applyFill="1" applyBorder="1" applyAlignment="1">
      <alignment horizontal="left" vertical="center"/>
      <protection/>
    </xf>
    <xf numFmtId="0" fontId="2" fillId="3" borderId="4" xfId="20" applyFont="1" applyFill="1" applyBorder="1" applyAlignment="1">
      <alignment horizontal="left" vertical="center" wrapText="1"/>
      <protection/>
    </xf>
    <xf numFmtId="0" fontId="2" fillId="3" borderId="66" xfId="20" applyFont="1" applyFill="1" applyBorder="1" applyAlignment="1">
      <alignment horizontal="left" vertical="center" wrapText="1"/>
      <protection/>
    </xf>
    <xf numFmtId="0" fontId="2" fillId="3" borderId="78" xfId="20" applyFont="1" applyFill="1" applyBorder="1" applyAlignment="1">
      <alignment horizontal="left" vertical="center" wrapText="1"/>
      <protection/>
    </xf>
    <xf numFmtId="0" fontId="5" fillId="0" borderId="4" xfId="0" applyFont="1" applyBorder="1" applyAlignment="1">
      <alignment horizontal="center" vertical="center"/>
    </xf>
    <xf numFmtId="0" fontId="5" fillId="0" borderId="66" xfId="0" applyFont="1" applyBorder="1" applyAlignment="1">
      <alignment horizontal="center" vertical="center"/>
    </xf>
    <xf numFmtId="0" fontId="5" fillId="0" borderId="78" xfId="0" applyFont="1" applyBorder="1" applyAlignment="1">
      <alignment horizontal="center" vertical="center"/>
    </xf>
    <xf numFmtId="0" fontId="2" fillId="0" borderId="4" xfId="0" applyFont="1" applyFill="1" applyBorder="1" applyAlignment="1">
      <alignment horizontal="left" vertical="center"/>
    </xf>
    <xf numFmtId="0" fontId="2" fillId="0" borderId="66" xfId="0" applyFont="1" applyFill="1" applyBorder="1" applyAlignment="1">
      <alignment horizontal="left" vertical="center"/>
    </xf>
    <xf numFmtId="0" fontId="2" fillId="0" borderId="78" xfId="0" applyFont="1" applyFill="1" applyBorder="1" applyAlignment="1">
      <alignment horizontal="left" vertical="center"/>
    </xf>
    <xf numFmtId="0" fontId="2" fillId="0" borderId="4" xfId="0" applyFont="1" applyBorder="1" applyAlignment="1">
      <alignment horizontal="left" vertical="center"/>
    </xf>
    <xf numFmtId="0" fontId="2" fillId="0" borderId="66" xfId="0" applyFont="1" applyBorder="1" applyAlignment="1">
      <alignment horizontal="left" vertical="center"/>
    </xf>
    <xf numFmtId="0" fontId="2" fillId="0" borderId="78" xfId="0" applyFont="1" applyBorder="1" applyAlignment="1">
      <alignment horizontal="left" vertical="center"/>
    </xf>
    <xf numFmtId="0" fontId="4" fillId="0" borderId="0" xfId="0" applyFont="1" applyAlignment="1">
      <alignment horizontal="center" vertical="center"/>
    </xf>
    <xf numFmtId="0" fontId="41" fillId="0" borderId="36" xfId="0" applyFont="1" applyBorder="1" applyAlignment="1">
      <alignment horizontal="left" vertical="center" wrapText="1"/>
    </xf>
    <xf numFmtId="0" fontId="41" fillId="0" borderId="37" xfId="0" applyFont="1" applyBorder="1" applyAlignment="1">
      <alignment horizontal="left" vertical="center" wrapText="1"/>
    </xf>
    <xf numFmtId="0" fontId="41" fillId="0" borderId="38" xfId="0" applyFont="1" applyBorder="1" applyAlignment="1">
      <alignment horizontal="left" vertical="center" wrapText="1"/>
    </xf>
    <xf numFmtId="0" fontId="2" fillId="0" borderId="1" xfId="20" applyFont="1" applyBorder="1" applyAlignment="1">
      <alignment horizontal="center" vertical="center" wrapText="1"/>
      <protection/>
    </xf>
    <xf numFmtId="0" fontId="5" fillId="0" borderId="4" xfId="20" applyFont="1" applyFill="1" applyBorder="1" applyAlignment="1">
      <alignment horizontal="left" vertical="center" wrapText="1"/>
      <protection/>
    </xf>
    <xf numFmtId="0" fontId="5" fillId="0" borderId="66" xfId="20" applyFont="1" applyFill="1" applyBorder="1" applyAlignment="1">
      <alignment horizontal="left" vertical="center" wrapText="1"/>
      <protection/>
    </xf>
    <xf numFmtId="0" fontId="5" fillId="0" borderId="78" xfId="20" applyFont="1" applyFill="1" applyBorder="1" applyAlignment="1">
      <alignment horizontal="left" vertical="center" wrapText="1"/>
      <protection/>
    </xf>
    <xf numFmtId="0" fontId="2" fillId="0" borderId="4" xfId="20" applyFont="1" applyBorder="1" applyAlignment="1">
      <alignment horizontal="left" vertical="center"/>
      <protection/>
    </xf>
    <xf numFmtId="0" fontId="5" fillId="0" borderId="66" xfId="0" applyFont="1" applyBorder="1" applyAlignment="1">
      <alignment horizontal="left" vertical="center"/>
    </xf>
    <xf numFmtId="0" fontId="5" fillId="0" borderId="78" xfId="0" applyFont="1" applyBorder="1" applyAlignment="1">
      <alignment horizontal="left" vertical="center"/>
    </xf>
    <xf numFmtId="0" fontId="23" fillId="3" borderId="4" xfId="0" applyFont="1" applyFill="1" applyBorder="1" applyAlignment="1">
      <alignment horizontal="left" vertical="center"/>
    </xf>
    <xf numFmtId="0" fontId="23" fillId="3" borderId="66" xfId="0" applyFont="1" applyFill="1" applyBorder="1" applyAlignment="1">
      <alignment horizontal="left" vertical="center"/>
    </xf>
    <xf numFmtId="0" fontId="23" fillId="3" borderId="78" xfId="0" applyFont="1" applyFill="1" applyBorder="1" applyAlignment="1">
      <alignment horizontal="left" vertical="center"/>
    </xf>
    <xf numFmtId="0" fontId="2" fillId="4" borderId="4" xfId="20" applyFont="1" applyFill="1" applyBorder="1" applyAlignment="1">
      <alignment horizontal="left" vertical="center"/>
      <protection/>
    </xf>
    <xf numFmtId="0" fontId="5" fillId="4" borderId="66" xfId="0" applyFont="1" applyFill="1" applyBorder="1" applyAlignment="1">
      <alignment horizontal="left" vertical="center"/>
    </xf>
    <xf numFmtId="0" fontId="5" fillId="4" borderId="78" xfId="0" applyFont="1" applyFill="1" applyBorder="1" applyAlignment="1">
      <alignment horizontal="left" vertical="center"/>
    </xf>
    <xf numFmtId="0" fontId="2" fillId="4" borderId="1" xfId="20" applyFont="1" applyFill="1" applyBorder="1" applyAlignment="1">
      <alignment vertical="center"/>
      <protection/>
    </xf>
    <xf numFmtId="0" fontId="2" fillId="0" borderId="66" xfId="20" applyFont="1" applyBorder="1" applyAlignment="1">
      <alignment horizontal="left" vertical="center"/>
      <protection/>
    </xf>
    <xf numFmtId="0" fontId="2" fillId="0" borderId="78" xfId="20" applyFont="1" applyBorder="1" applyAlignment="1">
      <alignment horizontal="left" vertical="center"/>
      <protection/>
    </xf>
    <xf numFmtId="0" fontId="24" fillId="0" borderId="36" xfId="0" applyFont="1" applyBorder="1" applyAlignment="1">
      <alignment horizontal="left" vertical="center" wrapText="1"/>
    </xf>
    <xf numFmtId="0" fontId="24" fillId="0" borderId="38" xfId="0" applyFont="1" applyBorder="1" applyAlignment="1">
      <alignment horizontal="left" vertical="center" wrapText="1"/>
    </xf>
    <xf numFmtId="176" fontId="40" fillId="0" borderId="36" xfId="20" applyNumberFormat="1" applyFont="1" applyFill="1" applyBorder="1" applyAlignment="1">
      <alignment horizontal="left" vertical="center" wrapText="1"/>
      <protection/>
    </xf>
    <xf numFmtId="176" fontId="40" fillId="0" borderId="37" xfId="20" applyNumberFormat="1" applyFont="1" applyFill="1" applyBorder="1" applyAlignment="1">
      <alignment horizontal="left" vertical="center" wrapText="1"/>
      <protection/>
    </xf>
    <xf numFmtId="176" fontId="40" fillId="0" borderId="38" xfId="20" applyNumberFormat="1" applyFont="1" applyFill="1" applyBorder="1" applyAlignment="1">
      <alignment horizontal="left" vertical="center" wrapText="1"/>
      <protection/>
    </xf>
    <xf numFmtId="0" fontId="20" fillId="0" borderId="0" xfId="0" applyFont="1" applyAlignment="1">
      <alignment horizontal="center" vertical="center"/>
    </xf>
    <xf numFmtId="0" fontId="47" fillId="0" borderId="0" xfId="0" applyFont="1" applyAlignment="1">
      <alignment horizontal="left" vertical="center" wrapText="1"/>
    </xf>
    <xf numFmtId="0" fontId="18" fillId="0" borderId="0" xfId="0" applyFont="1" applyBorder="1" applyAlignment="1">
      <alignment horizontal="center" vertical="top"/>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179" fontId="24" fillId="0" borderId="81" xfId="21" applyNumberFormat="1" applyFont="1" applyBorder="1" applyAlignment="1">
      <alignment horizontal="center" vertical="center" wrapText="1"/>
    </xf>
    <xf numFmtId="179" fontId="24" fillId="0" borderId="20" xfId="21" applyNumberFormat="1"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一般 2" xfId="20"/>
    <cellStyle name="千分位" xfId="21"/>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22"/>
    <cellStyle name="一般_95-2各項收支概算表"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609600</xdr:colOff>
      <xdr:row>31</xdr:row>
      <xdr:rowOff>0</xdr:rowOff>
    </xdr:to>
    <xdr:sp macro="" textlink="">
      <xdr:nvSpPr>
        <xdr:cNvPr id="2" name="Rectangle 2"/>
        <xdr:cNvSpPr>
          <a:spLocks noChangeArrowheads="1"/>
        </xdr:cNvSpPr>
      </xdr:nvSpPr>
      <xdr:spPr bwMode="auto">
        <a:xfrm>
          <a:off x="0" y="88011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31</xdr:row>
      <xdr:rowOff>0</xdr:rowOff>
    </xdr:from>
    <xdr:to>
      <xdr:col>0</xdr:col>
      <xdr:colOff>609600</xdr:colOff>
      <xdr:row>31</xdr:row>
      <xdr:rowOff>0</xdr:rowOff>
    </xdr:to>
    <xdr:sp macro="" textlink="">
      <xdr:nvSpPr>
        <xdr:cNvPr id="3" name="Rectangle 3"/>
        <xdr:cNvSpPr>
          <a:spLocks noChangeArrowheads="1"/>
        </xdr:cNvSpPr>
      </xdr:nvSpPr>
      <xdr:spPr bwMode="auto">
        <a:xfrm>
          <a:off x="0" y="88011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31</xdr:row>
      <xdr:rowOff>0</xdr:rowOff>
    </xdr:from>
    <xdr:to>
      <xdr:col>0</xdr:col>
      <xdr:colOff>609600</xdr:colOff>
      <xdr:row>31</xdr:row>
      <xdr:rowOff>0</xdr:rowOff>
    </xdr:to>
    <xdr:sp macro="" textlink="">
      <xdr:nvSpPr>
        <xdr:cNvPr id="4" name="Rectangle 4"/>
        <xdr:cNvSpPr>
          <a:spLocks noChangeArrowheads="1"/>
        </xdr:cNvSpPr>
      </xdr:nvSpPr>
      <xdr:spPr bwMode="auto">
        <a:xfrm>
          <a:off x="0" y="88011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31</xdr:row>
      <xdr:rowOff>0</xdr:rowOff>
    </xdr:from>
    <xdr:to>
      <xdr:col>0</xdr:col>
      <xdr:colOff>609600</xdr:colOff>
      <xdr:row>31</xdr:row>
      <xdr:rowOff>0</xdr:rowOff>
    </xdr:to>
    <xdr:sp macro="" textlink="">
      <xdr:nvSpPr>
        <xdr:cNvPr id="5" name="Rectangle 5"/>
        <xdr:cNvSpPr>
          <a:spLocks noChangeArrowheads="1"/>
        </xdr:cNvSpPr>
      </xdr:nvSpPr>
      <xdr:spPr bwMode="auto">
        <a:xfrm>
          <a:off x="0" y="88011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6" name="Rectangle 6"/>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7" name="Rectangle 7"/>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8" name="Rectangle 8"/>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9" name="Rectangle 9"/>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0" name="Rectangle 10"/>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1" name="Rectangle 11"/>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2" name="Rectangle 12"/>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3" name="Rectangle 13"/>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4" name="Rectangle 14"/>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5" name="Rectangle 15"/>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6" name="Rectangle 16"/>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7" name="Rectangle 17"/>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8" name="Rectangle 18"/>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19" name="Rectangle 19"/>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0" name="Rectangle 20"/>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1" name="Rectangle 21"/>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2" name="Rectangle 22"/>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3" name="Rectangle 23"/>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4" name="Rectangle 24"/>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5" name="Rectangle 25"/>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26" name="Rectangle 26"/>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142</xdr:row>
      <xdr:rowOff>0</xdr:rowOff>
    </xdr:from>
    <xdr:to>
      <xdr:col>0</xdr:col>
      <xdr:colOff>609600</xdr:colOff>
      <xdr:row>142</xdr:row>
      <xdr:rowOff>0</xdr:rowOff>
    </xdr:to>
    <xdr:sp macro="" textlink="">
      <xdr:nvSpPr>
        <xdr:cNvPr id="27" name="Rectangle 28"/>
        <xdr:cNvSpPr>
          <a:spLocks noChangeArrowheads="1"/>
        </xdr:cNvSpPr>
      </xdr:nvSpPr>
      <xdr:spPr bwMode="auto">
        <a:xfrm>
          <a:off x="0" y="31003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142</xdr:row>
      <xdr:rowOff>0</xdr:rowOff>
    </xdr:from>
    <xdr:to>
      <xdr:col>0</xdr:col>
      <xdr:colOff>609600</xdr:colOff>
      <xdr:row>142</xdr:row>
      <xdr:rowOff>0</xdr:rowOff>
    </xdr:to>
    <xdr:sp macro="" textlink="">
      <xdr:nvSpPr>
        <xdr:cNvPr id="28" name="Rectangle 29"/>
        <xdr:cNvSpPr>
          <a:spLocks noChangeArrowheads="1"/>
        </xdr:cNvSpPr>
      </xdr:nvSpPr>
      <xdr:spPr bwMode="auto">
        <a:xfrm>
          <a:off x="0" y="31003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142</xdr:row>
      <xdr:rowOff>0</xdr:rowOff>
    </xdr:from>
    <xdr:to>
      <xdr:col>0</xdr:col>
      <xdr:colOff>609600</xdr:colOff>
      <xdr:row>142</xdr:row>
      <xdr:rowOff>0</xdr:rowOff>
    </xdr:to>
    <xdr:sp macro="" textlink="">
      <xdr:nvSpPr>
        <xdr:cNvPr id="29" name="Rectangle 30"/>
        <xdr:cNvSpPr>
          <a:spLocks noChangeArrowheads="1"/>
        </xdr:cNvSpPr>
      </xdr:nvSpPr>
      <xdr:spPr bwMode="auto">
        <a:xfrm>
          <a:off x="0" y="31003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142</xdr:row>
      <xdr:rowOff>0</xdr:rowOff>
    </xdr:from>
    <xdr:to>
      <xdr:col>0</xdr:col>
      <xdr:colOff>609600</xdr:colOff>
      <xdr:row>142</xdr:row>
      <xdr:rowOff>0</xdr:rowOff>
    </xdr:to>
    <xdr:sp macro="" textlink="">
      <xdr:nvSpPr>
        <xdr:cNvPr id="30" name="Rectangle 31"/>
        <xdr:cNvSpPr>
          <a:spLocks noChangeArrowheads="1"/>
        </xdr:cNvSpPr>
      </xdr:nvSpPr>
      <xdr:spPr bwMode="auto">
        <a:xfrm>
          <a:off x="0" y="31003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68</xdr:row>
      <xdr:rowOff>0</xdr:rowOff>
    </xdr:from>
    <xdr:to>
      <xdr:col>0</xdr:col>
      <xdr:colOff>609600</xdr:colOff>
      <xdr:row>68</xdr:row>
      <xdr:rowOff>0</xdr:rowOff>
    </xdr:to>
    <xdr:sp macro="" textlink="">
      <xdr:nvSpPr>
        <xdr:cNvPr id="31" name="Rectangle 32"/>
        <xdr:cNvSpPr>
          <a:spLocks noChangeArrowheads="1"/>
        </xdr:cNvSpPr>
      </xdr:nvSpPr>
      <xdr:spPr bwMode="auto">
        <a:xfrm>
          <a:off x="0" y="1620202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50</xdr:row>
      <xdr:rowOff>0</xdr:rowOff>
    </xdr:from>
    <xdr:to>
      <xdr:col>0</xdr:col>
      <xdr:colOff>609600</xdr:colOff>
      <xdr:row>50</xdr:row>
      <xdr:rowOff>0</xdr:rowOff>
    </xdr:to>
    <xdr:sp macro="" textlink="">
      <xdr:nvSpPr>
        <xdr:cNvPr id="32" name="Rectangle 33"/>
        <xdr:cNvSpPr>
          <a:spLocks noChangeArrowheads="1"/>
        </xdr:cNvSpPr>
      </xdr:nvSpPr>
      <xdr:spPr bwMode="auto">
        <a:xfrm>
          <a:off x="0" y="126015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56</xdr:row>
      <xdr:rowOff>0</xdr:rowOff>
    </xdr:from>
    <xdr:to>
      <xdr:col>0</xdr:col>
      <xdr:colOff>609600</xdr:colOff>
      <xdr:row>56</xdr:row>
      <xdr:rowOff>0</xdr:rowOff>
    </xdr:to>
    <xdr:sp macro="" textlink="">
      <xdr:nvSpPr>
        <xdr:cNvPr id="33" name="Rectangle 34"/>
        <xdr:cNvSpPr>
          <a:spLocks noChangeArrowheads="1"/>
        </xdr:cNvSpPr>
      </xdr:nvSpPr>
      <xdr:spPr bwMode="auto">
        <a:xfrm>
          <a:off x="0" y="1380172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51</xdr:row>
      <xdr:rowOff>0</xdr:rowOff>
    </xdr:from>
    <xdr:to>
      <xdr:col>0</xdr:col>
      <xdr:colOff>609600</xdr:colOff>
      <xdr:row>51</xdr:row>
      <xdr:rowOff>0</xdr:rowOff>
    </xdr:to>
    <xdr:sp macro="" textlink="">
      <xdr:nvSpPr>
        <xdr:cNvPr id="34" name="Rectangle 35"/>
        <xdr:cNvSpPr>
          <a:spLocks noChangeArrowheads="1"/>
        </xdr:cNvSpPr>
      </xdr:nvSpPr>
      <xdr:spPr bwMode="auto">
        <a:xfrm>
          <a:off x="0" y="128016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38</xdr:row>
      <xdr:rowOff>0</xdr:rowOff>
    </xdr:from>
    <xdr:to>
      <xdr:col>0</xdr:col>
      <xdr:colOff>609600</xdr:colOff>
      <xdr:row>38</xdr:row>
      <xdr:rowOff>0</xdr:rowOff>
    </xdr:to>
    <xdr:sp macro="" textlink="">
      <xdr:nvSpPr>
        <xdr:cNvPr id="35" name="Rectangle 36"/>
        <xdr:cNvSpPr>
          <a:spLocks noChangeArrowheads="1"/>
        </xdr:cNvSpPr>
      </xdr:nvSpPr>
      <xdr:spPr bwMode="auto">
        <a:xfrm>
          <a:off x="0" y="102012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41</xdr:row>
      <xdr:rowOff>0</xdr:rowOff>
    </xdr:from>
    <xdr:to>
      <xdr:col>0</xdr:col>
      <xdr:colOff>609600</xdr:colOff>
      <xdr:row>41</xdr:row>
      <xdr:rowOff>0</xdr:rowOff>
    </xdr:to>
    <xdr:sp macro="" textlink="">
      <xdr:nvSpPr>
        <xdr:cNvPr id="36" name="Rectangle 37"/>
        <xdr:cNvSpPr>
          <a:spLocks noChangeArrowheads="1"/>
        </xdr:cNvSpPr>
      </xdr:nvSpPr>
      <xdr:spPr bwMode="auto">
        <a:xfrm>
          <a:off x="0" y="1080135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50</xdr:row>
      <xdr:rowOff>0</xdr:rowOff>
    </xdr:from>
    <xdr:to>
      <xdr:col>0</xdr:col>
      <xdr:colOff>609600</xdr:colOff>
      <xdr:row>50</xdr:row>
      <xdr:rowOff>0</xdr:rowOff>
    </xdr:to>
    <xdr:sp macro="" textlink="">
      <xdr:nvSpPr>
        <xdr:cNvPr id="37" name="Rectangle 38"/>
        <xdr:cNvSpPr>
          <a:spLocks noChangeArrowheads="1"/>
        </xdr:cNvSpPr>
      </xdr:nvSpPr>
      <xdr:spPr bwMode="auto">
        <a:xfrm>
          <a:off x="0" y="126015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37</xdr:row>
      <xdr:rowOff>0</xdr:rowOff>
    </xdr:from>
    <xdr:to>
      <xdr:col>0</xdr:col>
      <xdr:colOff>609600</xdr:colOff>
      <xdr:row>37</xdr:row>
      <xdr:rowOff>0</xdr:rowOff>
    </xdr:to>
    <xdr:sp macro="" textlink="">
      <xdr:nvSpPr>
        <xdr:cNvPr id="38" name="Rectangle 39"/>
        <xdr:cNvSpPr>
          <a:spLocks noChangeArrowheads="1"/>
        </xdr:cNvSpPr>
      </xdr:nvSpPr>
      <xdr:spPr bwMode="auto">
        <a:xfrm>
          <a:off x="0" y="1000125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40</xdr:row>
      <xdr:rowOff>0</xdr:rowOff>
    </xdr:from>
    <xdr:to>
      <xdr:col>0</xdr:col>
      <xdr:colOff>609600</xdr:colOff>
      <xdr:row>40</xdr:row>
      <xdr:rowOff>0</xdr:rowOff>
    </xdr:to>
    <xdr:sp macro="" textlink="">
      <xdr:nvSpPr>
        <xdr:cNvPr id="39" name="Rectangle 40"/>
        <xdr:cNvSpPr>
          <a:spLocks noChangeArrowheads="1"/>
        </xdr:cNvSpPr>
      </xdr:nvSpPr>
      <xdr:spPr bwMode="auto">
        <a:xfrm>
          <a:off x="0" y="1060132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40" name="Rectangle 41"/>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72</xdr:row>
      <xdr:rowOff>0</xdr:rowOff>
    </xdr:from>
    <xdr:to>
      <xdr:col>0</xdr:col>
      <xdr:colOff>609600</xdr:colOff>
      <xdr:row>72</xdr:row>
      <xdr:rowOff>0</xdr:rowOff>
    </xdr:to>
    <xdr:sp macro="" textlink="">
      <xdr:nvSpPr>
        <xdr:cNvPr id="41" name="Rectangle 42"/>
        <xdr:cNvSpPr>
          <a:spLocks noChangeArrowheads="1"/>
        </xdr:cNvSpPr>
      </xdr:nvSpPr>
      <xdr:spPr bwMode="auto">
        <a:xfrm>
          <a:off x="0" y="1700212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59</xdr:row>
      <xdr:rowOff>0</xdr:rowOff>
    </xdr:from>
    <xdr:to>
      <xdr:col>0</xdr:col>
      <xdr:colOff>609600</xdr:colOff>
      <xdr:row>59</xdr:row>
      <xdr:rowOff>0</xdr:rowOff>
    </xdr:to>
    <xdr:sp macro="" textlink="">
      <xdr:nvSpPr>
        <xdr:cNvPr id="42" name="Rectangle 43"/>
        <xdr:cNvSpPr>
          <a:spLocks noChangeArrowheads="1"/>
        </xdr:cNvSpPr>
      </xdr:nvSpPr>
      <xdr:spPr bwMode="auto">
        <a:xfrm>
          <a:off x="0" y="14401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62</xdr:row>
      <xdr:rowOff>0</xdr:rowOff>
    </xdr:from>
    <xdr:to>
      <xdr:col>0</xdr:col>
      <xdr:colOff>609600</xdr:colOff>
      <xdr:row>62</xdr:row>
      <xdr:rowOff>0</xdr:rowOff>
    </xdr:to>
    <xdr:sp macro="" textlink="">
      <xdr:nvSpPr>
        <xdr:cNvPr id="43" name="Rectangle 44"/>
        <xdr:cNvSpPr>
          <a:spLocks noChangeArrowheads="1"/>
        </xdr:cNvSpPr>
      </xdr:nvSpPr>
      <xdr:spPr bwMode="auto">
        <a:xfrm>
          <a:off x="0" y="15001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44" name="Rectangle 45"/>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67</xdr:row>
      <xdr:rowOff>0</xdr:rowOff>
    </xdr:from>
    <xdr:to>
      <xdr:col>0</xdr:col>
      <xdr:colOff>609600</xdr:colOff>
      <xdr:row>67</xdr:row>
      <xdr:rowOff>0</xdr:rowOff>
    </xdr:to>
    <xdr:sp macro="" textlink="">
      <xdr:nvSpPr>
        <xdr:cNvPr id="45" name="Rectangle 46"/>
        <xdr:cNvSpPr>
          <a:spLocks noChangeArrowheads="1"/>
        </xdr:cNvSpPr>
      </xdr:nvSpPr>
      <xdr:spPr bwMode="auto">
        <a:xfrm>
          <a:off x="0" y="160020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54</xdr:row>
      <xdr:rowOff>0</xdr:rowOff>
    </xdr:from>
    <xdr:to>
      <xdr:col>0</xdr:col>
      <xdr:colOff>609600</xdr:colOff>
      <xdr:row>54</xdr:row>
      <xdr:rowOff>0</xdr:rowOff>
    </xdr:to>
    <xdr:sp macro="" textlink="">
      <xdr:nvSpPr>
        <xdr:cNvPr id="46" name="Rectangle 47"/>
        <xdr:cNvSpPr>
          <a:spLocks noChangeArrowheads="1"/>
        </xdr:cNvSpPr>
      </xdr:nvSpPr>
      <xdr:spPr bwMode="auto">
        <a:xfrm>
          <a:off x="0" y="134016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57</xdr:row>
      <xdr:rowOff>0</xdr:rowOff>
    </xdr:from>
    <xdr:to>
      <xdr:col>0</xdr:col>
      <xdr:colOff>609600</xdr:colOff>
      <xdr:row>57</xdr:row>
      <xdr:rowOff>0</xdr:rowOff>
    </xdr:to>
    <xdr:sp macro="" textlink="">
      <xdr:nvSpPr>
        <xdr:cNvPr id="47" name="Rectangle 48"/>
        <xdr:cNvSpPr>
          <a:spLocks noChangeArrowheads="1"/>
        </xdr:cNvSpPr>
      </xdr:nvSpPr>
      <xdr:spPr bwMode="auto">
        <a:xfrm>
          <a:off x="0" y="1400175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48" name="Rectangle 49"/>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72</xdr:row>
      <xdr:rowOff>0</xdr:rowOff>
    </xdr:from>
    <xdr:to>
      <xdr:col>0</xdr:col>
      <xdr:colOff>609600</xdr:colOff>
      <xdr:row>72</xdr:row>
      <xdr:rowOff>0</xdr:rowOff>
    </xdr:to>
    <xdr:sp macro="" textlink="">
      <xdr:nvSpPr>
        <xdr:cNvPr id="49" name="Rectangle 50"/>
        <xdr:cNvSpPr>
          <a:spLocks noChangeArrowheads="1"/>
        </xdr:cNvSpPr>
      </xdr:nvSpPr>
      <xdr:spPr bwMode="auto">
        <a:xfrm>
          <a:off x="0" y="1700212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59</xdr:row>
      <xdr:rowOff>0</xdr:rowOff>
    </xdr:from>
    <xdr:to>
      <xdr:col>0</xdr:col>
      <xdr:colOff>609600</xdr:colOff>
      <xdr:row>59</xdr:row>
      <xdr:rowOff>0</xdr:rowOff>
    </xdr:to>
    <xdr:sp macro="" textlink="">
      <xdr:nvSpPr>
        <xdr:cNvPr id="50" name="Rectangle 51"/>
        <xdr:cNvSpPr>
          <a:spLocks noChangeArrowheads="1"/>
        </xdr:cNvSpPr>
      </xdr:nvSpPr>
      <xdr:spPr bwMode="auto">
        <a:xfrm>
          <a:off x="0" y="14401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62</xdr:row>
      <xdr:rowOff>0</xdr:rowOff>
    </xdr:from>
    <xdr:to>
      <xdr:col>0</xdr:col>
      <xdr:colOff>609600</xdr:colOff>
      <xdr:row>62</xdr:row>
      <xdr:rowOff>0</xdr:rowOff>
    </xdr:to>
    <xdr:sp macro="" textlink="">
      <xdr:nvSpPr>
        <xdr:cNvPr id="51" name="Rectangle 52"/>
        <xdr:cNvSpPr>
          <a:spLocks noChangeArrowheads="1"/>
        </xdr:cNvSpPr>
      </xdr:nvSpPr>
      <xdr:spPr bwMode="auto">
        <a:xfrm>
          <a:off x="0" y="15001875"/>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2" name="Rectangle 54"/>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3" name="Rectangle 55"/>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4" name="Rectangle 56"/>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5" name="Rectangle 57"/>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6" name="Rectangle 58"/>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7" name="Rectangle 59"/>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8" name="Rectangle 60"/>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59" name="Rectangle 61"/>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0" name="Rectangle 62"/>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1" name="Rectangle 63"/>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2" name="Rectangle 64"/>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3" name="Rectangle 65"/>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4" name="Rectangle 66"/>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5" name="Rectangle 67"/>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6" name="Rectangle 68"/>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7" name="Rectangle 69"/>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8" name="Rectangle 70"/>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69" name="Rectangle 71"/>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0" name="Rectangle 72"/>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1" name="Rectangle 73"/>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2" name="Rectangle 74"/>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3" name="Rectangle 75"/>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4" name="Rectangle 76"/>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5" name="Rectangle 77"/>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8</xdr:row>
      <xdr:rowOff>0</xdr:rowOff>
    </xdr:from>
    <xdr:to>
      <xdr:col>0</xdr:col>
      <xdr:colOff>609600</xdr:colOff>
      <xdr:row>8</xdr:row>
      <xdr:rowOff>0</xdr:rowOff>
    </xdr:to>
    <xdr:sp macro="" textlink="">
      <xdr:nvSpPr>
        <xdr:cNvPr id="76" name="Rectangle 78"/>
        <xdr:cNvSpPr>
          <a:spLocks noChangeArrowheads="1"/>
        </xdr:cNvSpPr>
      </xdr:nvSpPr>
      <xdr:spPr bwMode="auto">
        <a:xfrm>
          <a:off x="0" y="23622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twoCellAnchor>
    <xdr:from>
      <xdr:col>0</xdr:col>
      <xdr:colOff>0</xdr:colOff>
      <xdr:row>14</xdr:row>
      <xdr:rowOff>0</xdr:rowOff>
    </xdr:from>
    <xdr:to>
      <xdr:col>0</xdr:col>
      <xdr:colOff>609600</xdr:colOff>
      <xdr:row>14</xdr:row>
      <xdr:rowOff>0</xdr:rowOff>
    </xdr:to>
    <xdr:sp macro="" textlink="">
      <xdr:nvSpPr>
        <xdr:cNvPr id="77" name="Rectangle 79"/>
        <xdr:cNvSpPr>
          <a:spLocks noChangeArrowheads="1"/>
        </xdr:cNvSpPr>
      </xdr:nvSpPr>
      <xdr:spPr bwMode="auto">
        <a:xfrm>
          <a:off x="0" y="4876800"/>
          <a:ext cx="609600" cy="0"/>
        </a:xfrm>
        <a:prstGeom prst="rect">
          <a:avLst/>
        </a:prstGeom>
        <a:solidFill>
          <a:srgbClr val="FFFFFF"/>
        </a:solidFill>
        <a:ln w="9525">
          <a:noFill/>
        </a:ln>
      </xdr:spPr>
      <xdr:txBody>
        <a:bodyPr vertOverflow="clip" wrap="square" lIns="36576" tIns="41148" rIns="0" bIns="0" anchor="t" upright="1"/>
        <a:lstStyle/>
        <a:p>
          <a:pPr algn="l" rtl="0">
            <a:defRPr sz="1000"/>
          </a:pPr>
          <a:r>
            <a:rPr lang="zh-TW" altLang="en-US" sz="1200" b="0" i="0" u="none" strike="noStrike" baseline="0">
              <a:solidFill>
                <a:srgbClr val="000000"/>
              </a:solidFill>
              <a:latin typeface="標楷體"/>
              <a:ea typeface="標楷體"/>
            </a:rPr>
            <a:t>附件六</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98"/>
  <sheetViews>
    <sheetView view="pageBreakPreview" zoomScale="75" zoomScaleSheetLayoutView="75" workbookViewId="0" topLeftCell="A89">
      <selection activeCell="N4" sqref="N4"/>
    </sheetView>
  </sheetViews>
  <sheetFormatPr defaultColWidth="8.875" defaultRowHeight="15.75"/>
  <cols>
    <col min="1" max="1" width="0.5" style="118" customWidth="1"/>
    <col min="2" max="3" width="9.00390625" style="118" hidden="1" customWidth="1"/>
    <col min="4" max="4" width="13.25390625" style="118" bestFit="1" customWidth="1"/>
    <col min="5" max="5" width="11.875" style="118" customWidth="1"/>
    <col min="6" max="6" width="10.75390625" style="118" customWidth="1"/>
    <col min="7" max="7" width="15.00390625" style="118" customWidth="1"/>
    <col min="8" max="8" width="15.50390625" style="118" customWidth="1"/>
    <col min="9" max="9" width="22.00390625" style="118" customWidth="1"/>
    <col min="10" max="10" width="21.625" style="118" hidden="1" customWidth="1"/>
    <col min="11" max="11" width="20.25390625" style="118" hidden="1" customWidth="1"/>
    <col min="12" max="12" width="23.00390625" style="118" hidden="1" customWidth="1"/>
    <col min="13" max="13" width="17.50390625" style="118" hidden="1" customWidth="1"/>
    <col min="14" max="14" width="17.50390625" style="118" customWidth="1"/>
    <col min="15" max="15" width="20.50390625" style="118" hidden="1" customWidth="1"/>
    <col min="16" max="16" width="38.375" style="211" customWidth="1"/>
    <col min="17" max="17" width="28.00390625" style="228" customWidth="1"/>
    <col min="18" max="16384" width="8.875" style="118" customWidth="1"/>
  </cols>
  <sheetData>
    <row r="1" spans="4:17" ht="21">
      <c r="D1" s="360" t="s">
        <v>218</v>
      </c>
      <c r="E1" s="360"/>
      <c r="F1" s="360"/>
      <c r="G1" s="360"/>
      <c r="H1" s="360"/>
      <c r="I1" s="360"/>
      <c r="J1" s="360"/>
      <c r="K1" s="360"/>
      <c r="L1" s="360"/>
      <c r="M1" s="360"/>
      <c r="N1" s="360"/>
      <c r="O1" s="360"/>
      <c r="P1" s="360"/>
      <c r="Q1" s="360"/>
    </row>
    <row r="2" spans="8:17" ht="24" customHeight="1">
      <c r="H2" s="326" t="s">
        <v>231</v>
      </c>
      <c r="I2" s="326"/>
      <c r="J2" s="326"/>
      <c r="K2" s="326"/>
      <c r="L2" s="326"/>
      <c r="M2" s="326"/>
      <c r="N2" s="326"/>
      <c r="Q2" s="212" t="s">
        <v>39</v>
      </c>
    </row>
    <row r="3" spans="4:17" ht="39">
      <c r="D3" s="364" t="s">
        <v>9</v>
      </c>
      <c r="E3" s="364"/>
      <c r="F3" s="364"/>
      <c r="G3" s="364"/>
      <c r="H3" s="364"/>
      <c r="I3" s="364"/>
      <c r="J3" s="153" t="s">
        <v>70</v>
      </c>
      <c r="K3" s="153" t="s">
        <v>174</v>
      </c>
      <c r="L3" s="153" t="s">
        <v>0</v>
      </c>
      <c r="M3" s="153" t="s">
        <v>126</v>
      </c>
      <c r="N3" s="159" t="s">
        <v>240</v>
      </c>
      <c r="O3" s="153" t="s">
        <v>142</v>
      </c>
      <c r="P3" s="213" t="s">
        <v>1</v>
      </c>
      <c r="Q3" s="214" t="s">
        <v>181</v>
      </c>
    </row>
    <row r="4" spans="4:17" ht="19.5" customHeight="1">
      <c r="D4" s="368" t="s">
        <v>83</v>
      </c>
      <c r="E4" s="369"/>
      <c r="F4" s="369"/>
      <c r="G4" s="369"/>
      <c r="H4" s="369"/>
      <c r="I4" s="370"/>
      <c r="J4" s="10">
        <v>1321009</v>
      </c>
      <c r="K4" s="10">
        <f>J62</f>
        <v>1352994</v>
      </c>
      <c r="L4" s="10">
        <f>K62</f>
        <v>1419934</v>
      </c>
      <c r="M4" s="10">
        <f>L62</f>
        <v>1400495.5</v>
      </c>
      <c r="N4" s="10"/>
      <c r="O4" s="10"/>
      <c r="P4" s="215" t="s">
        <v>34</v>
      </c>
      <c r="Q4" s="214"/>
    </row>
    <row r="5" spans="4:17" ht="15.75">
      <c r="D5" s="347" t="s">
        <v>86</v>
      </c>
      <c r="E5" s="347"/>
      <c r="F5" s="347"/>
      <c r="G5" s="347"/>
      <c r="H5" s="347"/>
      <c r="I5" s="347"/>
      <c r="J5" s="5">
        <f>J6-J20</f>
        <v>968118</v>
      </c>
      <c r="K5" s="5">
        <f aca="true" t="shared" si="0" ref="K5">K6-K20</f>
        <v>975807</v>
      </c>
      <c r="L5" s="5">
        <f aca="true" t="shared" si="1" ref="L5:M5">L6+L20</f>
        <v>992322.5</v>
      </c>
      <c r="M5" s="5">
        <f t="shared" si="1"/>
        <v>998237.415</v>
      </c>
      <c r="N5" s="5"/>
      <c r="O5" s="5"/>
      <c r="P5" s="216"/>
      <c r="Q5" s="217"/>
    </row>
    <row r="6" spans="4:17" ht="15.75">
      <c r="D6" s="329" t="s">
        <v>84</v>
      </c>
      <c r="E6" s="329"/>
      <c r="F6" s="329"/>
      <c r="G6" s="329"/>
      <c r="H6" s="329"/>
      <c r="I6" s="329"/>
      <c r="J6" s="6">
        <f>J7+J15</f>
        <v>973318</v>
      </c>
      <c r="K6" s="6">
        <f aca="true" t="shared" si="2" ref="K6">K7+K15</f>
        <v>981007</v>
      </c>
      <c r="L6" s="6">
        <f aca="true" t="shared" si="3" ref="L6:M6">L7+L15</f>
        <v>984322.5</v>
      </c>
      <c r="M6" s="6">
        <f t="shared" si="3"/>
        <v>989237.415</v>
      </c>
      <c r="N6" s="6"/>
      <c r="O6" s="6"/>
      <c r="P6" s="218"/>
      <c r="Q6" s="217"/>
    </row>
    <row r="7" spans="4:17" ht="15.75">
      <c r="D7" s="328" t="s">
        <v>229</v>
      </c>
      <c r="E7" s="328"/>
      <c r="F7" s="328"/>
      <c r="G7" s="328"/>
      <c r="H7" s="328"/>
      <c r="I7" s="328"/>
      <c r="J7" s="3">
        <f>SUM(J8:J14)</f>
        <v>913472</v>
      </c>
      <c r="K7" s="3">
        <f aca="true" t="shared" si="4" ref="K7:M7">SUM(K8:K14)</f>
        <v>918697</v>
      </c>
      <c r="L7" s="3">
        <f t="shared" si="4"/>
        <v>923822.5</v>
      </c>
      <c r="M7" s="3">
        <f t="shared" si="4"/>
        <v>929237.415</v>
      </c>
      <c r="N7" s="3"/>
      <c r="O7" s="2"/>
      <c r="P7" s="219"/>
      <c r="Q7" s="217"/>
    </row>
    <row r="8" spans="4:17" ht="15.75">
      <c r="D8" s="328" t="s">
        <v>2</v>
      </c>
      <c r="E8" s="328"/>
      <c r="F8" s="328"/>
      <c r="G8" s="328"/>
      <c r="H8" s="328"/>
      <c r="I8" s="328"/>
      <c r="J8" s="7">
        <v>261089</v>
      </c>
      <c r="K8" s="9">
        <v>262409</v>
      </c>
      <c r="L8" s="9">
        <v>262000</v>
      </c>
      <c r="M8" s="9">
        <v>262000</v>
      </c>
      <c r="N8" s="9"/>
      <c r="O8" s="9"/>
      <c r="P8" s="219" t="s">
        <v>127</v>
      </c>
      <c r="Q8" s="380" t="s">
        <v>182</v>
      </c>
    </row>
    <row r="9" spans="4:17" ht="27" customHeight="1">
      <c r="D9" s="328" t="s">
        <v>3</v>
      </c>
      <c r="E9" s="328"/>
      <c r="F9" s="328"/>
      <c r="G9" s="328"/>
      <c r="H9" s="328"/>
      <c r="I9" s="328"/>
      <c r="J9" s="7">
        <v>-17043</v>
      </c>
      <c r="K9" s="9">
        <v>-16833</v>
      </c>
      <c r="L9" s="9">
        <v>-16000</v>
      </c>
      <c r="M9" s="9">
        <v>-16000</v>
      </c>
      <c r="N9" s="9"/>
      <c r="O9" s="9"/>
      <c r="P9" s="219" t="s">
        <v>125</v>
      </c>
      <c r="Q9" s="381"/>
    </row>
    <row r="10" spans="4:17" ht="36.6" customHeight="1">
      <c r="D10" s="365" t="s">
        <v>189</v>
      </c>
      <c r="E10" s="366"/>
      <c r="F10" s="366"/>
      <c r="G10" s="366"/>
      <c r="H10" s="366"/>
      <c r="I10" s="367"/>
      <c r="J10" s="7">
        <v>145000</v>
      </c>
      <c r="K10" s="9">
        <v>149350</v>
      </c>
      <c r="L10" s="9">
        <f>K10*1.03</f>
        <v>153830.5</v>
      </c>
      <c r="M10" s="9">
        <f>L10*1.03</f>
        <v>158445.415</v>
      </c>
      <c r="N10" s="9"/>
      <c r="O10" s="9"/>
      <c r="P10" s="219" t="s">
        <v>71</v>
      </c>
      <c r="Q10" s="217" t="s">
        <v>183</v>
      </c>
    </row>
    <row r="11" spans="4:17" ht="31.9" customHeight="1">
      <c r="D11" s="328" t="s">
        <v>4</v>
      </c>
      <c r="E11" s="328"/>
      <c r="F11" s="328"/>
      <c r="G11" s="328"/>
      <c r="H11" s="328"/>
      <c r="I11" s="328"/>
      <c r="J11" s="7">
        <v>19642</v>
      </c>
      <c r="K11" s="9">
        <v>19642</v>
      </c>
      <c r="L11" s="9">
        <f>K11</f>
        <v>19642</v>
      </c>
      <c r="M11" s="9">
        <f>L11</f>
        <v>19642</v>
      </c>
      <c r="N11" s="9"/>
      <c r="O11" s="9"/>
      <c r="P11" s="219" t="s">
        <v>72</v>
      </c>
      <c r="Q11" s="217" t="s">
        <v>183</v>
      </c>
    </row>
    <row r="12" spans="4:17" ht="37.15" customHeight="1">
      <c r="D12" s="328" t="s">
        <v>5</v>
      </c>
      <c r="E12" s="328"/>
      <c r="F12" s="328"/>
      <c r="G12" s="328"/>
      <c r="H12" s="328"/>
      <c r="I12" s="328"/>
      <c r="J12" s="7">
        <v>432101</v>
      </c>
      <c r="K12" s="9">
        <v>431350</v>
      </c>
      <c r="L12" s="9">
        <f>K12</f>
        <v>431350</v>
      </c>
      <c r="M12" s="9">
        <f>L12</f>
        <v>431350</v>
      </c>
      <c r="N12" s="9"/>
      <c r="O12" s="9"/>
      <c r="P12" s="219" t="s">
        <v>10</v>
      </c>
      <c r="Q12" s="217"/>
    </row>
    <row r="13" spans="4:17" ht="36.6" customHeight="1">
      <c r="D13" s="328" t="s">
        <v>190</v>
      </c>
      <c r="E13" s="328"/>
      <c r="F13" s="328"/>
      <c r="G13" s="328"/>
      <c r="H13" s="328"/>
      <c r="I13" s="328"/>
      <c r="J13" s="7">
        <v>67200</v>
      </c>
      <c r="K13" s="9">
        <v>67800</v>
      </c>
      <c r="L13" s="9">
        <v>68000</v>
      </c>
      <c r="M13" s="9">
        <v>68800</v>
      </c>
      <c r="N13" s="9"/>
      <c r="O13" s="9"/>
      <c r="P13" s="219" t="s">
        <v>128</v>
      </c>
      <c r="Q13" s="217" t="s">
        <v>183</v>
      </c>
    </row>
    <row r="14" spans="4:17" ht="21" customHeight="1">
      <c r="D14" s="328" t="s">
        <v>191</v>
      </c>
      <c r="E14" s="328"/>
      <c r="F14" s="328"/>
      <c r="G14" s="328"/>
      <c r="H14" s="328"/>
      <c r="I14" s="328"/>
      <c r="J14" s="7">
        <v>5483</v>
      </c>
      <c r="K14" s="9">
        <v>4979</v>
      </c>
      <c r="L14" s="9">
        <v>5000</v>
      </c>
      <c r="M14" s="9">
        <v>5000</v>
      </c>
      <c r="N14" s="9"/>
      <c r="O14" s="9"/>
      <c r="P14" s="219" t="s">
        <v>129</v>
      </c>
      <c r="Q14" s="217" t="s">
        <v>183</v>
      </c>
    </row>
    <row r="15" spans="4:17" ht="15.75">
      <c r="D15" s="328" t="s">
        <v>6</v>
      </c>
      <c r="E15" s="328"/>
      <c r="F15" s="328"/>
      <c r="G15" s="328"/>
      <c r="H15" s="328"/>
      <c r="I15" s="328"/>
      <c r="J15" s="3">
        <f>SUM(J16:J19)</f>
        <v>59846</v>
      </c>
      <c r="K15" s="3">
        <f aca="true" t="shared" si="5" ref="K15">SUM(K16:K19)</f>
        <v>62310</v>
      </c>
      <c r="L15" s="3">
        <f aca="true" t="shared" si="6" ref="L15:M15">SUM(L16:L19)</f>
        <v>60500</v>
      </c>
      <c r="M15" s="3">
        <f t="shared" si="6"/>
        <v>60000</v>
      </c>
      <c r="N15" s="3"/>
      <c r="O15" s="3"/>
      <c r="P15" s="219"/>
      <c r="Q15" s="217"/>
    </row>
    <row r="16" spans="4:17" ht="30" customHeight="1">
      <c r="D16" s="328" t="s">
        <v>7</v>
      </c>
      <c r="E16" s="328"/>
      <c r="F16" s="328"/>
      <c r="G16" s="328"/>
      <c r="H16" s="328"/>
      <c r="I16" s="328"/>
      <c r="J16" s="7">
        <v>8600</v>
      </c>
      <c r="K16" s="9">
        <v>9860</v>
      </c>
      <c r="L16" s="9">
        <v>9000</v>
      </c>
      <c r="M16" s="9">
        <v>9000</v>
      </c>
      <c r="N16" s="9"/>
      <c r="O16" s="9"/>
      <c r="P16" s="219" t="s">
        <v>124</v>
      </c>
      <c r="Q16" s="220" t="s">
        <v>184</v>
      </c>
    </row>
    <row r="17" spans="4:17" ht="43.9" customHeight="1">
      <c r="D17" s="328" t="s">
        <v>194</v>
      </c>
      <c r="E17" s="328"/>
      <c r="F17" s="328"/>
      <c r="G17" s="328"/>
      <c r="H17" s="328"/>
      <c r="I17" s="328"/>
      <c r="J17" s="7">
        <v>42090</v>
      </c>
      <c r="K17" s="9">
        <v>42000</v>
      </c>
      <c r="L17" s="9">
        <v>42000</v>
      </c>
      <c r="M17" s="9">
        <v>42000</v>
      </c>
      <c r="N17" s="9"/>
      <c r="O17" s="9"/>
      <c r="P17" s="219" t="s">
        <v>226</v>
      </c>
      <c r="Q17" s="220" t="s">
        <v>204</v>
      </c>
    </row>
    <row r="18" spans="4:17" ht="30" customHeight="1">
      <c r="D18" s="328" t="s">
        <v>8</v>
      </c>
      <c r="E18" s="328"/>
      <c r="F18" s="328"/>
      <c r="G18" s="328"/>
      <c r="H18" s="328"/>
      <c r="I18" s="328"/>
      <c r="J18" s="7">
        <v>7000</v>
      </c>
      <c r="K18" s="9">
        <v>8200</v>
      </c>
      <c r="L18" s="9">
        <v>7000</v>
      </c>
      <c r="M18" s="9">
        <v>6500</v>
      </c>
      <c r="N18" s="9"/>
      <c r="O18" s="149" t="s">
        <v>144</v>
      </c>
      <c r="P18" s="219" t="s">
        <v>12</v>
      </c>
      <c r="Q18" s="220" t="s">
        <v>184</v>
      </c>
    </row>
    <row r="19" spans="4:17" ht="48.6" customHeight="1">
      <c r="D19" s="328" t="s">
        <v>210</v>
      </c>
      <c r="E19" s="328"/>
      <c r="F19" s="328"/>
      <c r="G19" s="328"/>
      <c r="H19" s="328"/>
      <c r="I19" s="328"/>
      <c r="J19" s="7">
        <v>2156</v>
      </c>
      <c r="K19" s="9">
        <v>2250</v>
      </c>
      <c r="L19" s="9">
        <v>2500</v>
      </c>
      <c r="M19" s="9">
        <v>2500</v>
      </c>
      <c r="N19" s="9"/>
      <c r="O19" s="9"/>
      <c r="P19" s="219" t="s">
        <v>134</v>
      </c>
      <c r="Q19" s="217" t="s">
        <v>185</v>
      </c>
    </row>
    <row r="20" spans="4:17" ht="15.75">
      <c r="D20" s="329" t="s">
        <v>85</v>
      </c>
      <c r="E20" s="329"/>
      <c r="F20" s="329"/>
      <c r="G20" s="329"/>
      <c r="H20" s="329"/>
      <c r="I20" s="329"/>
      <c r="J20" s="6">
        <v>5200</v>
      </c>
      <c r="K20" s="6">
        <v>5200</v>
      </c>
      <c r="L20" s="6">
        <v>8000</v>
      </c>
      <c r="M20" s="6">
        <v>9000</v>
      </c>
      <c r="N20" s="6"/>
      <c r="O20" s="6"/>
      <c r="P20" s="219"/>
      <c r="Q20" s="217"/>
    </row>
    <row r="21" spans="4:17" ht="16.5">
      <c r="D21" s="332" t="s">
        <v>168</v>
      </c>
      <c r="E21" s="332"/>
      <c r="F21" s="332"/>
      <c r="G21" s="332"/>
      <c r="H21" s="332"/>
      <c r="I21" s="332"/>
      <c r="J21" s="7"/>
      <c r="K21" s="9"/>
      <c r="L21" s="9"/>
      <c r="M21" s="115"/>
      <c r="N21" s="115"/>
      <c r="O21" s="115"/>
      <c r="P21" s="382" t="s">
        <v>145</v>
      </c>
      <c r="Q21" s="361" t="s">
        <v>47</v>
      </c>
    </row>
    <row r="22" spans="4:17" ht="16.5">
      <c r="D22" s="332" t="s">
        <v>27</v>
      </c>
      <c r="E22" s="332"/>
      <c r="F22" s="332"/>
      <c r="G22" s="332"/>
      <c r="H22" s="332"/>
      <c r="I22" s="332"/>
      <c r="J22" s="7"/>
      <c r="K22" s="9"/>
      <c r="L22" s="9"/>
      <c r="M22" s="116"/>
      <c r="N22" s="116"/>
      <c r="O22" s="116"/>
      <c r="P22" s="383"/>
      <c r="Q22" s="362"/>
    </row>
    <row r="23" spans="4:17" ht="16.5">
      <c r="D23" s="332" t="s">
        <v>28</v>
      </c>
      <c r="E23" s="332"/>
      <c r="F23" s="332"/>
      <c r="G23" s="332"/>
      <c r="H23" s="332"/>
      <c r="I23" s="332"/>
      <c r="J23" s="7"/>
      <c r="K23" s="9"/>
      <c r="L23" s="9"/>
      <c r="M23" s="117"/>
      <c r="N23" s="117"/>
      <c r="O23" s="117"/>
      <c r="P23" s="384"/>
      <c r="Q23" s="363"/>
    </row>
    <row r="24" spans="4:17" ht="15.75">
      <c r="D24" s="347" t="s">
        <v>88</v>
      </c>
      <c r="E24" s="347"/>
      <c r="F24" s="347"/>
      <c r="G24" s="347"/>
      <c r="H24" s="347"/>
      <c r="I24" s="347"/>
      <c r="J24" s="5">
        <f>J25-J36</f>
        <v>862983</v>
      </c>
      <c r="K24" s="5">
        <f aca="true" t="shared" si="7" ref="K24:M24">K25-K36</f>
        <v>869206</v>
      </c>
      <c r="L24" s="5">
        <f t="shared" si="7"/>
        <v>872495</v>
      </c>
      <c r="M24" s="5">
        <f t="shared" si="7"/>
        <v>871495</v>
      </c>
      <c r="N24" s="5"/>
      <c r="O24" s="5"/>
      <c r="P24" s="218" t="s">
        <v>10</v>
      </c>
      <c r="Q24" s="217"/>
    </row>
    <row r="25" spans="4:17" ht="15.75">
      <c r="D25" s="329" t="s">
        <v>87</v>
      </c>
      <c r="E25" s="329"/>
      <c r="F25" s="329"/>
      <c r="G25" s="329"/>
      <c r="H25" s="329"/>
      <c r="I25" s="329"/>
      <c r="J25" s="6">
        <f>J26+J33</f>
        <v>972856</v>
      </c>
      <c r="K25" s="6">
        <f aca="true" t="shared" si="8" ref="K25">K26+K33</f>
        <v>980143</v>
      </c>
      <c r="L25" s="6">
        <f aca="true" t="shared" si="9" ref="L25:M25">L26+L33</f>
        <v>982495</v>
      </c>
      <c r="M25" s="6">
        <f t="shared" si="9"/>
        <v>982495</v>
      </c>
      <c r="N25" s="6"/>
      <c r="O25" s="6"/>
      <c r="P25" s="218" t="s">
        <v>10</v>
      </c>
      <c r="Q25" s="217"/>
    </row>
    <row r="26" spans="4:17" ht="15.75">
      <c r="D26" s="332" t="s">
        <v>13</v>
      </c>
      <c r="E26" s="332"/>
      <c r="F26" s="332"/>
      <c r="G26" s="332"/>
      <c r="H26" s="332"/>
      <c r="I26" s="332"/>
      <c r="J26" s="3">
        <f>SUM(J27:J32)</f>
        <v>945022</v>
      </c>
      <c r="K26" s="3">
        <f aca="true" t="shared" si="10" ref="K26">SUM(K27:K32)</f>
        <v>949765</v>
      </c>
      <c r="L26" s="3">
        <f aca="true" t="shared" si="11" ref="L26:M26">SUM(L27:L32)</f>
        <v>952117</v>
      </c>
      <c r="M26" s="3">
        <f t="shared" si="11"/>
        <v>952117</v>
      </c>
      <c r="N26" s="3"/>
      <c r="O26" s="1"/>
      <c r="P26" s="218" t="s">
        <v>10</v>
      </c>
      <c r="Q26" s="217"/>
    </row>
    <row r="27" spans="4:17" ht="15.75">
      <c r="D27" s="332" t="s">
        <v>14</v>
      </c>
      <c r="E27" s="332"/>
      <c r="F27" s="332"/>
      <c r="G27" s="332"/>
      <c r="H27" s="332"/>
      <c r="I27" s="332"/>
      <c r="J27" s="7">
        <v>632850</v>
      </c>
      <c r="K27" s="8">
        <v>642465</v>
      </c>
      <c r="L27" s="8">
        <v>643216</v>
      </c>
      <c r="M27" s="8">
        <v>643216</v>
      </c>
      <c r="N27" s="8"/>
      <c r="O27" s="8"/>
      <c r="P27" s="218" t="s">
        <v>10</v>
      </c>
      <c r="Q27" s="217"/>
    </row>
    <row r="28" spans="4:17" ht="15.75">
      <c r="D28" s="332" t="s">
        <v>15</v>
      </c>
      <c r="E28" s="332"/>
      <c r="F28" s="332"/>
      <c r="G28" s="332"/>
      <c r="H28" s="332"/>
      <c r="I28" s="332"/>
      <c r="J28" s="7">
        <v>137750</v>
      </c>
      <c r="K28" s="8">
        <v>141882</v>
      </c>
      <c r="L28" s="8">
        <v>141882</v>
      </c>
      <c r="M28" s="8">
        <v>141882</v>
      </c>
      <c r="N28" s="8"/>
      <c r="O28" s="8"/>
      <c r="P28" s="218" t="s">
        <v>10</v>
      </c>
      <c r="Q28" s="217"/>
    </row>
    <row r="29" spans="4:17" ht="15.75">
      <c r="D29" s="332" t="s">
        <v>16</v>
      </c>
      <c r="E29" s="332"/>
      <c r="F29" s="332"/>
      <c r="G29" s="332"/>
      <c r="H29" s="332"/>
      <c r="I29" s="332"/>
      <c r="J29" s="7">
        <v>14525</v>
      </c>
      <c r="K29" s="8">
        <v>14525</v>
      </c>
      <c r="L29" s="8">
        <v>14525</v>
      </c>
      <c r="M29" s="8">
        <v>14525</v>
      </c>
      <c r="N29" s="8"/>
      <c r="O29" s="8"/>
      <c r="P29" s="219" t="s">
        <v>72</v>
      </c>
      <c r="Q29" s="217" t="s">
        <v>135</v>
      </c>
    </row>
    <row r="30" spans="4:17" ht="15.75">
      <c r="D30" s="332" t="s">
        <v>17</v>
      </c>
      <c r="E30" s="332"/>
      <c r="F30" s="332"/>
      <c r="G30" s="332"/>
      <c r="H30" s="332"/>
      <c r="I30" s="332"/>
      <c r="J30" s="7">
        <v>19900</v>
      </c>
      <c r="K30" s="8">
        <v>19900</v>
      </c>
      <c r="L30" s="8">
        <v>19900</v>
      </c>
      <c r="M30" s="8">
        <v>19900</v>
      </c>
      <c r="N30" s="8"/>
      <c r="O30" s="8"/>
      <c r="P30" s="218" t="s">
        <v>73</v>
      </c>
      <c r="Q30" s="217"/>
    </row>
    <row r="31" spans="4:17" ht="15.75">
      <c r="D31" s="332" t="s">
        <v>18</v>
      </c>
      <c r="E31" s="332"/>
      <c r="F31" s="332"/>
      <c r="G31" s="332"/>
      <c r="H31" s="332"/>
      <c r="I31" s="332"/>
      <c r="J31" s="7">
        <v>134514</v>
      </c>
      <c r="K31" s="8">
        <v>126034</v>
      </c>
      <c r="L31" s="8">
        <v>127635</v>
      </c>
      <c r="M31" s="8">
        <v>127635</v>
      </c>
      <c r="N31" s="8"/>
      <c r="O31" s="8"/>
      <c r="P31" s="218" t="s">
        <v>10</v>
      </c>
      <c r="Q31" s="217"/>
    </row>
    <row r="32" spans="4:17" ht="15.75">
      <c r="D32" s="332" t="s">
        <v>19</v>
      </c>
      <c r="E32" s="332"/>
      <c r="F32" s="332"/>
      <c r="G32" s="332"/>
      <c r="H32" s="332"/>
      <c r="I32" s="332"/>
      <c r="J32" s="7">
        <v>5483</v>
      </c>
      <c r="K32" s="8">
        <v>4959</v>
      </c>
      <c r="L32" s="8">
        <v>4959</v>
      </c>
      <c r="M32" s="8">
        <v>4959</v>
      </c>
      <c r="N32" s="8"/>
      <c r="O32" s="8"/>
      <c r="P32" s="218" t="s">
        <v>10</v>
      </c>
      <c r="Q32" s="217"/>
    </row>
    <row r="33" spans="4:17" ht="15.75">
      <c r="D33" s="332" t="s">
        <v>20</v>
      </c>
      <c r="E33" s="332"/>
      <c r="F33" s="332"/>
      <c r="G33" s="332"/>
      <c r="H33" s="332"/>
      <c r="I33" s="332"/>
      <c r="J33" s="3">
        <f>SUM(J34:J35)</f>
        <v>27834</v>
      </c>
      <c r="K33" s="3">
        <f aca="true" t="shared" si="12" ref="K33">SUM(K34:K35)</f>
        <v>30378</v>
      </c>
      <c r="L33" s="3">
        <f aca="true" t="shared" si="13" ref="L33:M33">SUM(L34:L35)</f>
        <v>30378</v>
      </c>
      <c r="M33" s="3">
        <f t="shared" si="13"/>
        <v>30378</v>
      </c>
      <c r="N33" s="3"/>
      <c r="O33" s="1"/>
      <c r="P33" s="218" t="s">
        <v>10</v>
      </c>
      <c r="Q33" s="217"/>
    </row>
    <row r="34" spans="4:17" ht="15.75">
      <c r="D34" s="332" t="s">
        <v>21</v>
      </c>
      <c r="E34" s="332"/>
      <c r="F34" s="332"/>
      <c r="G34" s="332"/>
      <c r="H34" s="332"/>
      <c r="I34" s="332"/>
      <c r="J34" s="7">
        <v>0</v>
      </c>
      <c r="K34" s="8"/>
      <c r="L34" s="8"/>
      <c r="M34" s="8"/>
      <c r="N34" s="8"/>
      <c r="O34" s="8"/>
      <c r="P34" s="218"/>
      <c r="Q34" s="217"/>
    </row>
    <row r="35" spans="4:17" ht="15.75">
      <c r="D35" s="332" t="s">
        <v>22</v>
      </c>
      <c r="E35" s="332"/>
      <c r="F35" s="332"/>
      <c r="G35" s="332"/>
      <c r="H35" s="332"/>
      <c r="I35" s="332"/>
      <c r="J35" s="7">
        <v>27834</v>
      </c>
      <c r="K35" s="8">
        <v>30378</v>
      </c>
      <c r="L35" s="8">
        <v>30378</v>
      </c>
      <c r="M35" s="8">
        <v>30378</v>
      </c>
      <c r="N35" s="8"/>
      <c r="O35" s="8"/>
      <c r="P35" s="218" t="s">
        <v>10</v>
      </c>
      <c r="Q35" s="217"/>
    </row>
    <row r="36" spans="4:17" ht="15.75">
      <c r="D36" s="329" t="s">
        <v>89</v>
      </c>
      <c r="E36" s="329"/>
      <c r="F36" s="329"/>
      <c r="G36" s="329"/>
      <c r="H36" s="329"/>
      <c r="I36" s="329"/>
      <c r="J36" s="6">
        <f>SUM(J37:J39)</f>
        <v>109873</v>
      </c>
      <c r="K36" s="6">
        <f aca="true" t="shared" si="14" ref="K36">SUM(K37:K39)</f>
        <v>110937</v>
      </c>
      <c r="L36" s="6">
        <v>110000</v>
      </c>
      <c r="M36" s="6">
        <v>111000</v>
      </c>
      <c r="N36" s="6"/>
      <c r="O36" s="6"/>
      <c r="P36" s="218"/>
      <c r="Q36" s="217" t="s">
        <v>46</v>
      </c>
    </row>
    <row r="37" spans="4:17" ht="15.75">
      <c r="D37" s="332" t="s">
        <v>26</v>
      </c>
      <c r="E37" s="332"/>
      <c r="F37" s="332"/>
      <c r="G37" s="332"/>
      <c r="H37" s="332"/>
      <c r="I37" s="332"/>
      <c r="J37" s="7">
        <v>92976</v>
      </c>
      <c r="K37" s="7">
        <v>94607</v>
      </c>
      <c r="L37" s="150">
        <f>K37*1.01</f>
        <v>95553.07</v>
      </c>
      <c r="M37" s="150">
        <f>J37*1.01</f>
        <v>93905.76</v>
      </c>
      <c r="N37" s="164"/>
      <c r="O37" s="146"/>
      <c r="P37" s="333" t="s">
        <v>211</v>
      </c>
      <c r="Q37" s="217"/>
    </row>
    <row r="38" spans="4:17" ht="15.75">
      <c r="D38" s="332" t="s">
        <v>27</v>
      </c>
      <c r="E38" s="332"/>
      <c r="F38" s="332"/>
      <c r="G38" s="332"/>
      <c r="H38" s="332"/>
      <c r="I38" s="332"/>
      <c r="J38" s="7">
        <v>9505</v>
      </c>
      <c r="K38" s="7">
        <v>8580</v>
      </c>
      <c r="L38" s="150">
        <f>K38*0.95+K60/5</f>
        <v>10150.8</v>
      </c>
      <c r="M38" s="150">
        <f>L38*0.9+L60/5</f>
        <v>11172.72</v>
      </c>
      <c r="N38" s="165"/>
      <c r="O38" s="147"/>
      <c r="P38" s="334"/>
      <c r="Q38" s="217"/>
    </row>
    <row r="39" spans="4:17" ht="15.75">
      <c r="D39" s="332" t="s">
        <v>28</v>
      </c>
      <c r="E39" s="332"/>
      <c r="F39" s="332"/>
      <c r="G39" s="332"/>
      <c r="H39" s="332"/>
      <c r="I39" s="332"/>
      <c r="J39" s="7">
        <v>7392</v>
      </c>
      <c r="K39" s="7">
        <v>7750</v>
      </c>
      <c r="L39" s="150">
        <f>K39*0.8+K61/5</f>
        <v>9150</v>
      </c>
      <c r="M39" s="150">
        <f>L39*0.8+L61/5</f>
        <v>9320</v>
      </c>
      <c r="N39" s="166"/>
      <c r="O39" s="148"/>
      <c r="P39" s="335"/>
      <c r="Q39" s="217"/>
    </row>
    <row r="40" spans="4:17" ht="48.6" customHeight="1">
      <c r="D40" s="346" t="s">
        <v>180</v>
      </c>
      <c r="E40" s="347"/>
      <c r="F40" s="347"/>
      <c r="G40" s="347"/>
      <c r="H40" s="347"/>
      <c r="I40" s="347"/>
      <c r="J40" s="5">
        <f>SUM(J41:J42)</f>
        <v>39516</v>
      </c>
      <c r="K40" s="5">
        <f aca="true" t="shared" si="15" ref="K40:L40">SUM(K41:K42)</f>
        <v>41417</v>
      </c>
      <c r="L40" s="5">
        <f t="shared" si="15"/>
        <v>39516</v>
      </c>
      <c r="M40" s="5">
        <f aca="true" t="shared" si="16" ref="M40">SUM(M41:M42)</f>
        <v>31516</v>
      </c>
      <c r="N40" s="5"/>
      <c r="O40" s="5"/>
      <c r="P40" s="216"/>
      <c r="Q40" s="217"/>
    </row>
    <row r="41" spans="4:17" ht="22.15" customHeight="1">
      <c r="D41" s="330" t="s">
        <v>90</v>
      </c>
      <c r="E41" s="330"/>
      <c r="F41" s="330"/>
      <c r="G41" s="330"/>
      <c r="H41" s="330"/>
      <c r="I41" s="330"/>
      <c r="J41" s="1">
        <v>21516</v>
      </c>
      <c r="K41" s="1">
        <v>23917</v>
      </c>
      <c r="L41" s="1">
        <v>21516</v>
      </c>
      <c r="M41" s="1">
        <v>21516</v>
      </c>
      <c r="N41" s="1"/>
      <c r="O41" s="1"/>
      <c r="P41" s="218" t="s">
        <v>74</v>
      </c>
      <c r="Q41" s="217"/>
    </row>
    <row r="42" spans="4:17" ht="15.75">
      <c r="D42" s="330" t="s">
        <v>164</v>
      </c>
      <c r="E42" s="330"/>
      <c r="F42" s="330"/>
      <c r="G42" s="330"/>
      <c r="H42" s="330"/>
      <c r="I42" s="330"/>
      <c r="J42" s="1">
        <v>18000</v>
      </c>
      <c r="K42" s="1">
        <v>17500</v>
      </c>
      <c r="L42" s="1">
        <v>18000</v>
      </c>
      <c r="M42" s="1">
        <v>10000</v>
      </c>
      <c r="N42" s="1"/>
      <c r="O42" s="1"/>
      <c r="P42" s="218" t="s">
        <v>10</v>
      </c>
      <c r="Q42" s="217"/>
    </row>
    <row r="43" spans="4:17" ht="41.45" customHeight="1">
      <c r="D43" s="348" t="s">
        <v>179</v>
      </c>
      <c r="E43" s="349"/>
      <c r="F43" s="349"/>
      <c r="G43" s="349"/>
      <c r="H43" s="349"/>
      <c r="I43" s="350"/>
      <c r="J43" s="5">
        <f>J44+J59+J60+J61</f>
        <v>112666</v>
      </c>
      <c r="K43" s="5">
        <f aca="true" t="shared" si="17" ref="K43">K44+K59+K60+K61</f>
        <v>81078</v>
      </c>
      <c r="L43" s="5">
        <f aca="true" t="shared" si="18" ref="L43:M43">L44+L59+L60+L61</f>
        <v>178782</v>
      </c>
      <c r="M43" s="5">
        <f t="shared" si="18"/>
        <v>178782</v>
      </c>
      <c r="N43" s="5"/>
      <c r="O43" s="5"/>
      <c r="P43" s="221"/>
      <c r="Q43" s="217"/>
    </row>
    <row r="44" spans="4:17" ht="15.75">
      <c r="D44" s="329" t="s">
        <v>94</v>
      </c>
      <c r="E44" s="329"/>
      <c r="F44" s="329"/>
      <c r="G44" s="329"/>
      <c r="H44" s="329"/>
      <c r="I44" s="329"/>
      <c r="J44" s="6">
        <f>SUM(J45:J58)</f>
        <v>49900</v>
      </c>
      <c r="K44" s="6">
        <f aca="true" t="shared" si="19" ref="K44:M44">SUM(K45:K58)</f>
        <v>56329</v>
      </c>
      <c r="L44" s="6">
        <f t="shared" si="19"/>
        <v>49000</v>
      </c>
      <c r="M44" s="6">
        <f t="shared" si="19"/>
        <v>49000</v>
      </c>
      <c r="N44" s="6"/>
      <c r="O44" s="6"/>
      <c r="P44" s="221"/>
      <c r="Q44" s="217"/>
    </row>
    <row r="45" spans="4:17" ht="15.75">
      <c r="D45" s="330" t="s">
        <v>23</v>
      </c>
      <c r="E45" s="330"/>
      <c r="F45" s="330"/>
      <c r="G45" s="330"/>
      <c r="H45" s="330"/>
      <c r="I45" s="330"/>
      <c r="J45" s="1">
        <v>21670</v>
      </c>
      <c r="K45" s="1">
        <v>21417</v>
      </c>
      <c r="L45" s="1">
        <v>21000</v>
      </c>
      <c r="M45" s="1">
        <v>21000</v>
      </c>
      <c r="N45" s="1"/>
      <c r="O45" s="1"/>
      <c r="P45" s="218" t="s">
        <v>10</v>
      </c>
      <c r="Q45" s="217"/>
    </row>
    <row r="46" spans="4:17" ht="15.75" hidden="1">
      <c r="D46" s="331" t="s">
        <v>29</v>
      </c>
      <c r="E46" s="331"/>
      <c r="F46" s="331"/>
      <c r="G46" s="331"/>
      <c r="H46" s="331"/>
      <c r="I46" s="331"/>
      <c r="J46" s="1"/>
      <c r="K46" s="1"/>
      <c r="L46" s="1"/>
      <c r="M46" s="1"/>
      <c r="N46" s="1"/>
      <c r="O46" s="1"/>
      <c r="P46" s="221" t="s">
        <v>11</v>
      </c>
      <c r="Q46" s="217"/>
    </row>
    <row r="47" spans="4:17" ht="15.75" hidden="1">
      <c r="D47" s="331" t="s">
        <v>30</v>
      </c>
      <c r="E47" s="331"/>
      <c r="F47" s="331"/>
      <c r="G47" s="331"/>
      <c r="H47" s="331"/>
      <c r="I47" s="331"/>
      <c r="J47" s="1"/>
      <c r="K47" s="1"/>
      <c r="L47" s="1"/>
      <c r="M47" s="1"/>
      <c r="N47" s="1"/>
      <c r="O47" s="1"/>
      <c r="P47" s="221" t="s">
        <v>31</v>
      </c>
      <c r="Q47" s="217"/>
    </row>
    <row r="48" spans="4:17" ht="15.75" hidden="1">
      <c r="D48" s="330" t="s">
        <v>41</v>
      </c>
      <c r="E48" s="330"/>
      <c r="F48" s="330"/>
      <c r="G48" s="330"/>
      <c r="H48" s="330"/>
      <c r="I48" s="330"/>
      <c r="J48" s="1"/>
      <c r="K48" s="1"/>
      <c r="L48" s="1"/>
      <c r="M48" s="1"/>
      <c r="N48" s="1"/>
      <c r="O48" s="1"/>
      <c r="P48" s="221" t="s">
        <v>32</v>
      </c>
      <c r="Q48" s="217"/>
    </row>
    <row r="49" spans="4:17" ht="15.75">
      <c r="D49" s="330" t="s">
        <v>24</v>
      </c>
      <c r="E49" s="330"/>
      <c r="F49" s="330"/>
      <c r="G49" s="330"/>
      <c r="H49" s="330"/>
      <c r="I49" s="330"/>
      <c r="J49" s="1">
        <v>920</v>
      </c>
      <c r="K49" s="1">
        <v>1379</v>
      </c>
      <c r="L49" s="1">
        <v>3000</v>
      </c>
      <c r="M49" s="1">
        <v>3000</v>
      </c>
      <c r="N49" s="1"/>
      <c r="O49" s="1"/>
      <c r="P49" s="218" t="s">
        <v>10</v>
      </c>
      <c r="Q49" s="217"/>
    </row>
    <row r="50" spans="4:17" ht="15.75" hidden="1">
      <c r="D50" s="331" t="s">
        <v>29</v>
      </c>
      <c r="E50" s="331"/>
      <c r="F50" s="331"/>
      <c r="G50" s="331"/>
      <c r="H50" s="331"/>
      <c r="I50" s="331"/>
      <c r="J50" s="1"/>
      <c r="K50" s="1"/>
      <c r="L50" s="1"/>
      <c r="M50" s="1"/>
      <c r="N50" s="1"/>
      <c r="O50" s="1"/>
      <c r="P50" s="221" t="s">
        <v>11</v>
      </c>
      <c r="Q50" s="217"/>
    </row>
    <row r="51" spans="4:17" ht="15.75" hidden="1">
      <c r="D51" s="331" t="s">
        <v>30</v>
      </c>
      <c r="E51" s="331"/>
      <c r="F51" s="331"/>
      <c r="G51" s="331"/>
      <c r="H51" s="331"/>
      <c r="I51" s="331"/>
      <c r="J51" s="1"/>
      <c r="K51" s="1"/>
      <c r="L51" s="1"/>
      <c r="M51" s="1"/>
      <c r="N51" s="1"/>
      <c r="O51" s="1"/>
      <c r="P51" s="221" t="s">
        <v>31</v>
      </c>
      <c r="Q51" s="217"/>
    </row>
    <row r="52" spans="4:17" ht="15.75" hidden="1">
      <c r="D52" s="330" t="s">
        <v>40</v>
      </c>
      <c r="E52" s="330"/>
      <c r="F52" s="330"/>
      <c r="G52" s="330"/>
      <c r="H52" s="330"/>
      <c r="I52" s="330"/>
      <c r="J52" s="1"/>
      <c r="K52" s="1"/>
      <c r="L52" s="1"/>
      <c r="M52" s="1"/>
      <c r="N52" s="1"/>
      <c r="O52" s="1"/>
      <c r="P52" s="221" t="s">
        <v>32</v>
      </c>
      <c r="Q52" s="217"/>
    </row>
    <row r="53" spans="4:17" ht="27" customHeight="1">
      <c r="D53" s="330" t="s">
        <v>25</v>
      </c>
      <c r="E53" s="330"/>
      <c r="F53" s="330"/>
      <c r="G53" s="330"/>
      <c r="H53" s="330"/>
      <c r="I53" s="330"/>
      <c r="J53" s="1">
        <v>27310</v>
      </c>
      <c r="K53" s="1">
        <v>33533</v>
      </c>
      <c r="L53" s="1">
        <v>25000</v>
      </c>
      <c r="M53" s="1">
        <v>25000</v>
      </c>
      <c r="N53" s="1"/>
      <c r="O53" s="160" t="s">
        <v>173</v>
      </c>
      <c r="P53" s="218" t="s">
        <v>10</v>
      </c>
      <c r="Q53" s="217"/>
    </row>
    <row r="54" spans="4:17" ht="15.75" hidden="1">
      <c r="D54" s="331" t="s">
        <v>29</v>
      </c>
      <c r="E54" s="331"/>
      <c r="F54" s="331"/>
      <c r="G54" s="331"/>
      <c r="H54" s="331"/>
      <c r="I54" s="331"/>
      <c r="J54" s="1"/>
      <c r="K54" s="1"/>
      <c r="L54" s="1"/>
      <c r="M54" s="1"/>
      <c r="N54" s="1"/>
      <c r="O54" s="1"/>
      <c r="P54" s="221" t="s">
        <v>11</v>
      </c>
      <c r="Q54" s="217"/>
    </row>
    <row r="55" spans="4:17" ht="15.75" hidden="1">
      <c r="D55" s="331" t="s">
        <v>30</v>
      </c>
      <c r="E55" s="331"/>
      <c r="F55" s="331"/>
      <c r="G55" s="331"/>
      <c r="H55" s="331"/>
      <c r="I55" s="331"/>
      <c r="J55" s="1"/>
      <c r="K55" s="1"/>
      <c r="L55" s="1"/>
      <c r="M55" s="1"/>
      <c r="N55" s="1"/>
      <c r="O55" s="1"/>
      <c r="P55" s="221" t="s">
        <v>31</v>
      </c>
      <c r="Q55" s="217"/>
    </row>
    <row r="56" spans="4:17" ht="15.75" hidden="1">
      <c r="D56" s="330" t="s">
        <v>40</v>
      </c>
      <c r="E56" s="330"/>
      <c r="F56" s="330"/>
      <c r="G56" s="330"/>
      <c r="H56" s="330"/>
      <c r="I56" s="330"/>
      <c r="J56" s="1"/>
      <c r="K56" s="1"/>
      <c r="L56" s="1"/>
      <c r="M56" s="1"/>
      <c r="N56" s="1"/>
      <c r="O56" s="1"/>
      <c r="P56" s="221" t="s">
        <v>32</v>
      </c>
      <c r="Q56" s="217"/>
    </row>
    <row r="57" spans="4:17" ht="15.75" hidden="1">
      <c r="D57" s="368" t="s">
        <v>146</v>
      </c>
      <c r="E57" s="378"/>
      <c r="F57" s="378"/>
      <c r="G57" s="378"/>
      <c r="H57" s="378"/>
      <c r="I57" s="379"/>
      <c r="J57" s="1"/>
      <c r="K57" s="158">
        <v>0</v>
      </c>
      <c r="L57" s="1"/>
      <c r="M57" s="1"/>
      <c r="N57" s="1"/>
      <c r="O57" s="1"/>
      <c r="P57" s="221">
        <v>0</v>
      </c>
      <c r="Q57" s="217"/>
    </row>
    <row r="58" spans="4:17" ht="15.75" hidden="1">
      <c r="D58" s="343" t="s">
        <v>130</v>
      </c>
      <c r="E58" s="344"/>
      <c r="F58" s="344"/>
      <c r="G58" s="344"/>
      <c r="H58" s="344"/>
      <c r="I58" s="345"/>
      <c r="J58" s="1"/>
      <c r="K58" s="158">
        <v>0</v>
      </c>
      <c r="L58" s="1">
        <v>0</v>
      </c>
      <c r="M58" s="1">
        <v>0</v>
      </c>
      <c r="N58" s="1"/>
      <c r="O58" s="1"/>
      <c r="P58" s="221">
        <v>0</v>
      </c>
      <c r="Q58" s="217"/>
    </row>
    <row r="59" spans="4:17" ht="15.75">
      <c r="D59" s="374" t="s">
        <v>91</v>
      </c>
      <c r="E59" s="375"/>
      <c r="F59" s="375"/>
      <c r="G59" s="375"/>
      <c r="H59" s="375"/>
      <c r="I59" s="376"/>
      <c r="J59" s="6">
        <v>5000</v>
      </c>
      <c r="K59" s="6">
        <v>0</v>
      </c>
      <c r="L59" s="6">
        <v>109597</v>
      </c>
      <c r="M59" s="6">
        <v>109597</v>
      </c>
      <c r="N59" s="6"/>
      <c r="O59" s="6" t="s">
        <v>171</v>
      </c>
      <c r="P59" s="221" t="s">
        <v>212</v>
      </c>
      <c r="Q59" s="222" t="s">
        <v>172</v>
      </c>
    </row>
    <row r="60" spans="4:17" ht="15.75">
      <c r="D60" s="377" t="s">
        <v>92</v>
      </c>
      <c r="E60" s="377"/>
      <c r="F60" s="377"/>
      <c r="G60" s="377"/>
      <c r="H60" s="377"/>
      <c r="I60" s="377"/>
      <c r="J60" s="6">
        <v>10016</v>
      </c>
      <c r="K60" s="157">
        <v>9999</v>
      </c>
      <c r="L60" s="6">
        <v>10185</v>
      </c>
      <c r="M60" s="6">
        <v>10185</v>
      </c>
      <c r="N60" s="6"/>
      <c r="O60" s="6"/>
      <c r="P60" s="221" t="s">
        <v>33</v>
      </c>
      <c r="Q60" s="222"/>
    </row>
    <row r="61" spans="4:17" ht="15.75">
      <c r="D61" s="377" t="s">
        <v>93</v>
      </c>
      <c r="E61" s="377"/>
      <c r="F61" s="377"/>
      <c r="G61" s="377"/>
      <c r="H61" s="377"/>
      <c r="I61" s="377"/>
      <c r="J61" s="6">
        <v>47750</v>
      </c>
      <c r="K61" s="6">
        <v>14750</v>
      </c>
      <c r="L61" s="6">
        <v>10000</v>
      </c>
      <c r="M61" s="6">
        <v>10000</v>
      </c>
      <c r="N61" s="6"/>
      <c r="O61" s="6"/>
      <c r="P61" s="221" t="s">
        <v>213</v>
      </c>
      <c r="Q61" s="222"/>
    </row>
    <row r="62" spans="4:17" s="156" customFormat="1" ht="23.45" customHeight="1">
      <c r="D62" s="371" t="s">
        <v>35</v>
      </c>
      <c r="E62" s="372"/>
      <c r="F62" s="372"/>
      <c r="G62" s="372"/>
      <c r="H62" s="372"/>
      <c r="I62" s="373"/>
      <c r="J62" s="154">
        <f>J4+J5-J24+J40-J43</f>
        <v>1352994</v>
      </c>
      <c r="K62" s="154">
        <f aca="true" t="shared" si="20" ref="K62:L62">K4+K5-K24+K40-K43</f>
        <v>1419934</v>
      </c>
      <c r="L62" s="154">
        <f t="shared" si="20"/>
        <v>1400495.5</v>
      </c>
      <c r="M62" s="154">
        <f aca="true" t="shared" si="21" ref="M62">M4+M5-M24+M40-M43</f>
        <v>1379971.915</v>
      </c>
      <c r="N62" s="154"/>
      <c r="O62" s="155"/>
      <c r="P62" s="223" t="s">
        <v>34</v>
      </c>
      <c r="Q62" s="224"/>
    </row>
    <row r="63" spans="4:17" s="4" customFormat="1" ht="25.9" customHeight="1">
      <c r="D63" s="336" t="s">
        <v>43</v>
      </c>
      <c r="E63" s="336"/>
      <c r="F63" s="336"/>
      <c r="G63" s="336"/>
      <c r="H63" s="336"/>
      <c r="I63" s="336"/>
      <c r="J63" s="52">
        <f>SUM(J64:J66)</f>
        <v>40300</v>
      </c>
      <c r="K63" s="52">
        <f aca="true" t="shared" si="22" ref="K63">SUM(K64:K66)</f>
        <v>86803</v>
      </c>
      <c r="L63" s="52">
        <f aca="true" t="shared" si="23" ref="L63:M63">SUM(L64:L66)</f>
        <v>18897.54</v>
      </c>
      <c r="M63" s="52">
        <f t="shared" si="23"/>
        <v>18330.6138</v>
      </c>
      <c r="N63" s="52"/>
      <c r="O63" s="52"/>
      <c r="P63" s="221" t="s">
        <v>75</v>
      </c>
      <c r="Q63" s="225"/>
    </row>
    <row r="64" spans="4:17" s="4" customFormat="1" ht="25.9" customHeight="1">
      <c r="D64" s="351" t="s">
        <v>76</v>
      </c>
      <c r="E64" s="352"/>
      <c r="F64" s="352"/>
      <c r="G64" s="352"/>
      <c r="H64" s="352"/>
      <c r="I64" s="353"/>
      <c r="J64" s="50">
        <v>0</v>
      </c>
      <c r="K64" s="50"/>
      <c r="L64" s="50"/>
      <c r="M64" s="50"/>
      <c r="N64" s="50"/>
      <c r="O64" s="50"/>
      <c r="P64" s="218" t="s">
        <v>10</v>
      </c>
      <c r="Q64" s="225"/>
    </row>
    <row r="65" spans="4:17" s="4" customFormat="1" ht="25.9" customHeight="1">
      <c r="D65" s="351" t="s">
        <v>77</v>
      </c>
      <c r="E65" s="352"/>
      <c r="F65" s="352"/>
      <c r="G65" s="352"/>
      <c r="H65" s="352"/>
      <c r="I65" s="353"/>
      <c r="J65" s="50">
        <v>3516</v>
      </c>
      <c r="K65" s="50">
        <v>19482</v>
      </c>
      <c r="L65" s="50">
        <f>K65*0.97</f>
        <v>18897.54</v>
      </c>
      <c r="M65" s="50">
        <f>L65*0.97</f>
        <v>18330.6138</v>
      </c>
      <c r="N65" s="50"/>
      <c r="O65" s="50"/>
      <c r="P65" s="218" t="s">
        <v>10</v>
      </c>
      <c r="Q65" s="225"/>
    </row>
    <row r="66" spans="4:17" s="4" customFormat="1" ht="25.9" customHeight="1">
      <c r="D66" s="351" t="s">
        <v>78</v>
      </c>
      <c r="E66" s="352"/>
      <c r="F66" s="352"/>
      <c r="G66" s="352"/>
      <c r="H66" s="352"/>
      <c r="I66" s="353"/>
      <c r="J66" s="50">
        <v>36784</v>
      </c>
      <c r="K66" s="50">
        <v>67321</v>
      </c>
      <c r="L66" s="50">
        <v>0</v>
      </c>
      <c r="M66" s="50">
        <v>0</v>
      </c>
      <c r="N66" s="50"/>
      <c r="O66" s="50"/>
      <c r="P66" s="218" t="s">
        <v>10</v>
      </c>
      <c r="Q66" s="225"/>
    </row>
    <row r="67" spans="4:17" s="4" customFormat="1" ht="25.9" customHeight="1">
      <c r="D67" s="336" t="s">
        <v>44</v>
      </c>
      <c r="E67" s="336"/>
      <c r="F67" s="336"/>
      <c r="G67" s="336"/>
      <c r="H67" s="336"/>
      <c r="I67" s="336"/>
      <c r="J67" s="52">
        <f>J68-J69+J70+J71+J72-J73</f>
        <v>229507</v>
      </c>
      <c r="K67" s="52">
        <f aca="true" t="shared" si="24" ref="K67:L67">K68-K69+K70+K71+K72-K73</f>
        <v>282079</v>
      </c>
      <c r="L67" s="52">
        <f t="shared" si="24"/>
        <v>253986</v>
      </c>
      <c r="M67" s="52">
        <f aca="true" t="shared" si="25" ref="M67">M68-M69</f>
        <v>213036</v>
      </c>
      <c r="N67" s="52"/>
      <c r="O67" s="52"/>
      <c r="P67" s="221"/>
      <c r="Q67" s="225"/>
    </row>
    <row r="68" spans="4:17" s="4" customFormat="1" ht="25.9" customHeight="1">
      <c r="D68" s="357" t="s">
        <v>79</v>
      </c>
      <c r="E68" s="358"/>
      <c r="F68" s="358"/>
      <c r="G68" s="358"/>
      <c r="H68" s="358"/>
      <c r="I68" s="359"/>
      <c r="J68" s="49">
        <v>207036</v>
      </c>
      <c r="K68" s="49">
        <v>255529</v>
      </c>
      <c r="L68" s="49">
        <f>207036+25000</f>
        <v>232036</v>
      </c>
      <c r="M68" s="49">
        <f>207036+6000</f>
        <v>213036</v>
      </c>
      <c r="N68" s="49"/>
      <c r="O68" s="49"/>
      <c r="P68" s="218" t="s">
        <v>10</v>
      </c>
      <c r="Q68" s="225"/>
    </row>
    <row r="69" spans="4:17" s="4" customFormat="1" ht="25.9" customHeight="1">
      <c r="D69" s="357" t="s">
        <v>230</v>
      </c>
      <c r="E69" s="358"/>
      <c r="F69" s="358"/>
      <c r="G69" s="358"/>
      <c r="H69" s="358"/>
      <c r="I69" s="359"/>
      <c r="J69" s="49">
        <v>0</v>
      </c>
      <c r="K69" s="49">
        <v>0</v>
      </c>
      <c r="L69" s="49">
        <v>0</v>
      </c>
      <c r="M69" s="49">
        <v>0</v>
      </c>
      <c r="N69" s="49"/>
      <c r="O69" s="49"/>
      <c r="P69" s="218" t="s">
        <v>10</v>
      </c>
      <c r="Q69" s="225"/>
    </row>
    <row r="70" spans="4:17" s="152" customFormat="1" ht="25.9" customHeight="1">
      <c r="D70" s="354" t="s">
        <v>80</v>
      </c>
      <c r="E70" s="355"/>
      <c r="F70" s="355"/>
      <c r="G70" s="355"/>
      <c r="H70" s="355"/>
      <c r="I70" s="356"/>
      <c r="J70" s="151">
        <v>6950</v>
      </c>
      <c r="K70" s="151">
        <v>9394</v>
      </c>
      <c r="L70" s="151">
        <v>6950</v>
      </c>
      <c r="M70" s="151">
        <v>6950</v>
      </c>
      <c r="N70" s="151"/>
      <c r="O70" s="151"/>
      <c r="P70" s="219" t="s">
        <v>10</v>
      </c>
      <c r="Q70" s="226"/>
    </row>
    <row r="71" spans="4:17" s="152" customFormat="1" ht="25.9" customHeight="1">
      <c r="D71" s="354" t="s">
        <v>81</v>
      </c>
      <c r="E71" s="355"/>
      <c r="F71" s="355"/>
      <c r="G71" s="355"/>
      <c r="H71" s="355"/>
      <c r="I71" s="356"/>
      <c r="J71" s="151">
        <v>0</v>
      </c>
      <c r="K71" s="151">
        <v>0</v>
      </c>
      <c r="L71" s="151">
        <v>0</v>
      </c>
      <c r="M71" s="151">
        <v>0</v>
      </c>
      <c r="N71" s="151"/>
      <c r="O71" s="151"/>
      <c r="P71" s="219" t="s">
        <v>10</v>
      </c>
      <c r="Q71" s="226"/>
    </row>
    <row r="72" spans="4:17" s="152" customFormat="1" ht="25.9" customHeight="1">
      <c r="D72" s="354" t="s">
        <v>82</v>
      </c>
      <c r="E72" s="355"/>
      <c r="F72" s="355"/>
      <c r="G72" s="355"/>
      <c r="H72" s="355"/>
      <c r="I72" s="356"/>
      <c r="J72" s="151">
        <v>25521</v>
      </c>
      <c r="K72" s="151">
        <v>17156</v>
      </c>
      <c r="L72" s="151">
        <v>15000</v>
      </c>
      <c r="M72" s="151">
        <v>15000</v>
      </c>
      <c r="N72" s="151"/>
      <c r="O72" s="151"/>
      <c r="P72" s="219" t="s">
        <v>10</v>
      </c>
      <c r="Q72" s="226"/>
    </row>
    <row r="73" spans="4:17" s="152" customFormat="1" ht="45.6" customHeight="1">
      <c r="D73" s="340" t="s">
        <v>169</v>
      </c>
      <c r="E73" s="341"/>
      <c r="F73" s="341"/>
      <c r="G73" s="341"/>
      <c r="H73" s="341"/>
      <c r="I73" s="342"/>
      <c r="J73" s="151">
        <v>10000</v>
      </c>
      <c r="K73" s="151">
        <v>0</v>
      </c>
      <c r="L73" s="151">
        <v>0</v>
      </c>
      <c r="M73" s="151">
        <v>0</v>
      </c>
      <c r="N73" s="151"/>
      <c r="O73" s="151"/>
      <c r="P73" s="219" t="s">
        <v>10</v>
      </c>
      <c r="Q73" s="226"/>
    </row>
    <row r="74" spans="4:17" s="4" customFormat="1" ht="25.9" customHeight="1">
      <c r="D74" s="337" t="s">
        <v>45</v>
      </c>
      <c r="E74" s="338"/>
      <c r="F74" s="338"/>
      <c r="G74" s="338"/>
      <c r="H74" s="338"/>
      <c r="I74" s="339"/>
      <c r="J74" s="51">
        <f>J62+J63-J67</f>
        <v>1163787</v>
      </c>
      <c r="K74" s="51">
        <f aca="true" t="shared" si="26" ref="K74:Q74">K62+K63-K67</f>
        <v>1224658</v>
      </c>
      <c r="L74" s="51">
        <f t="shared" si="26"/>
        <v>1165407.04</v>
      </c>
      <c r="M74" s="51">
        <f t="shared" si="26"/>
        <v>1185266.5288</v>
      </c>
      <c r="N74" s="51"/>
      <c r="O74" s="51">
        <f t="shared" si="26"/>
        <v>0</v>
      </c>
      <c r="P74" s="266" t="e">
        <f t="shared" si="26"/>
        <v>#VALUE!</v>
      </c>
      <c r="Q74" s="227">
        <f t="shared" si="26"/>
        <v>0</v>
      </c>
    </row>
    <row r="75" spans="4:10" ht="15.75">
      <c r="D75" s="4" t="s">
        <v>36</v>
      </c>
      <c r="E75" s="4" t="s">
        <v>217</v>
      </c>
      <c r="F75" s="4"/>
      <c r="G75" s="4"/>
      <c r="H75" s="4"/>
      <c r="I75" s="4"/>
      <c r="J75" s="4"/>
    </row>
    <row r="76" spans="4:10" ht="15.75">
      <c r="D76" s="4"/>
      <c r="E76" s="4" t="s">
        <v>232</v>
      </c>
      <c r="F76" s="4"/>
      <c r="G76" s="4"/>
      <c r="H76" s="4"/>
      <c r="I76" s="4"/>
      <c r="J76" s="4"/>
    </row>
    <row r="77" spans="5:10" ht="15.75">
      <c r="E77" s="4" t="s">
        <v>224</v>
      </c>
      <c r="F77" s="4"/>
      <c r="G77" s="4"/>
      <c r="H77" s="4"/>
      <c r="I77" s="4"/>
      <c r="J77" s="4"/>
    </row>
    <row r="78" spans="5:16" s="268" customFormat="1" ht="42" customHeight="1">
      <c r="E78" s="269" t="s">
        <v>42</v>
      </c>
      <c r="G78" s="269"/>
      <c r="H78" s="269"/>
      <c r="I78" s="269" t="s">
        <v>37</v>
      </c>
      <c r="L78" s="269" t="s">
        <v>38</v>
      </c>
      <c r="M78" s="269"/>
      <c r="N78" s="269"/>
      <c r="O78" s="269"/>
      <c r="P78" s="269" t="s">
        <v>214</v>
      </c>
    </row>
    <row r="79" spans="1:17" ht="31.15" customHeight="1">
      <c r="A79" s="118" t="s">
        <v>170</v>
      </c>
      <c r="D79" s="325" t="s">
        <v>165</v>
      </c>
      <c r="E79" s="325"/>
      <c r="F79" s="325"/>
      <c r="G79" s="325"/>
      <c r="H79" s="325"/>
      <c r="I79" s="325"/>
      <c r="J79" s="325"/>
      <c r="K79" s="325"/>
      <c r="L79" s="325"/>
      <c r="M79" s="325"/>
      <c r="N79" s="325"/>
      <c r="O79" s="325"/>
      <c r="P79" s="325"/>
      <c r="Q79" s="325"/>
    </row>
    <row r="80" spans="4:17" ht="19.9" customHeight="1">
      <c r="D80" s="325" t="s">
        <v>166</v>
      </c>
      <c r="E80" s="325"/>
      <c r="F80" s="325"/>
      <c r="G80" s="325"/>
      <c r="H80" s="325"/>
      <c r="I80" s="325"/>
      <c r="J80" s="325"/>
      <c r="K80" s="325"/>
      <c r="L80" s="325"/>
      <c r="M80" s="325"/>
      <c r="N80" s="325"/>
      <c r="O80" s="325"/>
      <c r="P80" s="325"/>
      <c r="Q80" s="325"/>
    </row>
    <row r="81" spans="4:17" ht="19.9" customHeight="1">
      <c r="D81" s="327" t="s">
        <v>167</v>
      </c>
      <c r="E81" s="327"/>
      <c r="F81" s="327"/>
      <c r="G81" s="327"/>
      <c r="H81" s="327"/>
      <c r="I81" s="327"/>
      <c r="J81" s="327"/>
      <c r="K81" s="327"/>
      <c r="L81" s="327"/>
      <c r="M81" s="327"/>
      <c r="N81" s="327"/>
      <c r="O81" s="327"/>
      <c r="P81" s="327"/>
      <c r="Q81" s="327"/>
    </row>
    <row r="82" spans="4:17" ht="31.15" customHeight="1">
      <c r="D82" s="325" t="s">
        <v>147</v>
      </c>
      <c r="E82" s="325"/>
      <c r="F82" s="325"/>
      <c r="G82" s="325"/>
      <c r="H82" s="325"/>
      <c r="I82" s="325"/>
      <c r="J82" s="325"/>
      <c r="K82" s="325"/>
      <c r="L82" s="325"/>
      <c r="M82" s="325"/>
      <c r="N82" s="325"/>
      <c r="O82" s="325"/>
      <c r="P82" s="325"/>
      <c r="Q82" s="325"/>
    </row>
    <row r="83" spans="4:12" ht="22.9" customHeight="1">
      <c r="D83" s="327" t="s">
        <v>148</v>
      </c>
      <c r="E83" s="327"/>
      <c r="F83" s="327"/>
      <c r="G83" s="327"/>
      <c r="H83" s="327"/>
      <c r="I83" s="327"/>
      <c r="J83" s="327"/>
      <c r="K83" s="327"/>
      <c r="L83" s="327"/>
    </row>
    <row r="84" spans="4:12" ht="25.9" customHeight="1">
      <c r="D84" s="327" t="s">
        <v>149</v>
      </c>
      <c r="E84" s="327"/>
      <c r="F84" s="327"/>
      <c r="G84" s="327"/>
      <c r="H84" s="327"/>
      <c r="I84" s="327"/>
      <c r="J84" s="327"/>
      <c r="K84" s="327"/>
      <c r="L84" s="327"/>
    </row>
    <row r="85" spans="4:12" ht="15.75">
      <c r="D85" s="325" t="s">
        <v>150</v>
      </c>
      <c r="E85" s="325"/>
      <c r="F85" s="325"/>
      <c r="G85" s="325"/>
      <c r="H85" s="325"/>
      <c r="I85" s="325"/>
      <c r="J85" s="325"/>
      <c r="K85" s="325"/>
      <c r="L85" s="325"/>
    </row>
    <row r="86" spans="4:17" ht="40.9" customHeight="1">
      <c r="D86" s="325" t="s">
        <v>159</v>
      </c>
      <c r="E86" s="325"/>
      <c r="F86" s="325"/>
      <c r="G86" s="325"/>
      <c r="H86" s="325"/>
      <c r="I86" s="325"/>
      <c r="J86" s="325"/>
      <c r="K86" s="325"/>
      <c r="L86" s="325"/>
      <c r="M86" s="325"/>
      <c r="N86" s="325"/>
      <c r="O86" s="325"/>
      <c r="P86" s="325"/>
      <c r="Q86" s="325"/>
    </row>
    <row r="87" spans="4:12" ht="28.15" customHeight="1">
      <c r="D87" s="267" t="s">
        <v>151</v>
      </c>
      <c r="E87" s="267"/>
      <c r="F87" s="267"/>
      <c r="G87" s="267"/>
      <c r="H87" s="267"/>
      <c r="I87" s="267"/>
      <c r="J87" s="267"/>
      <c r="K87" s="267"/>
      <c r="L87" s="267"/>
    </row>
    <row r="88" spans="4:17" ht="45" customHeight="1">
      <c r="D88" s="325" t="s">
        <v>160</v>
      </c>
      <c r="E88" s="325"/>
      <c r="F88" s="325"/>
      <c r="G88" s="325"/>
      <c r="H88" s="325"/>
      <c r="I88" s="325"/>
      <c r="J88" s="325"/>
      <c r="K88" s="325"/>
      <c r="L88" s="325"/>
      <c r="M88" s="325"/>
      <c r="N88" s="325"/>
      <c r="O88" s="325"/>
      <c r="P88" s="325"/>
      <c r="Q88" s="325"/>
    </row>
    <row r="89" spans="4:17" ht="28.15" customHeight="1">
      <c r="D89" s="325" t="s">
        <v>152</v>
      </c>
      <c r="E89" s="325"/>
      <c r="F89" s="325"/>
      <c r="G89" s="325"/>
      <c r="H89" s="325"/>
      <c r="I89" s="325"/>
      <c r="J89" s="325"/>
      <c r="K89" s="325"/>
      <c r="L89" s="325"/>
      <c r="M89" s="325"/>
      <c r="N89" s="325"/>
      <c r="O89" s="325"/>
      <c r="P89" s="325"/>
      <c r="Q89" s="325"/>
    </row>
    <row r="90" spans="4:17" ht="51" customHeight="1">
      <c r="D90" s="325" t="s">
        <v>161</v>
      </c>
      <c r="E90" s="325"/>
      <c r="F90" s="325"/>
      <c r="G90" s="325"/>
      <c r="H90" s="325"/>
      <c r="I90" s="325"/>
      <c r="J90" s="325"/>
      <c r="K90" s="325"/>
      <c r="L90" s="325"/>
      <c r="M90" s="325"/>
      <c r="N90" s="325"/>
      <c r="O90" s="325"/>
      <c r="P90" s="325"/>
      <c r="Q90" s="325"/>
    </row>
    <row r="91" spans="4:17" ht="30" customHeight="1">
      <c r="D91" s="325" t="s">
        <v>162</v>
      </c>
      <c r="E91" s="325"/>
      <c r="F91" s="325"/>
      <c r="G91" s="325"/>
      <c r="H91" s="325"/>
      <c r="I91" s="325"/>
      <c r="J91" s="325"/>
      <c r="K91" s="325"/>
      <c r="L91" s="325"/>
      <c r="M91" s="325"/>
      <c r="N91" s="325"/>
      <c r="O91" s="325"/>
      <c r="P91" s="325"/>
      <c r="Q91" s="325"/>
    </row>
    <row r="92" spans="4:17" ht="52.9" customHeight="1">
      <c r="D92" s="325" t="s">
        <v>163</v>
      </c>
      <c r="E92" s="325"/>
      <c r="F92" s="325"/>
      <c r="G92" s="325"/>
      <c r="H92" s="325"/>
      <c r="I92" s="325"/>
      <c r="J92" s="325"/>
      <c r="K92" s="325"/>
      <c r="L92" s="325"/>
      <c r="M92" s="325"/>
      <c r="N92" s="325"/>
      <c r="O92" s="325"/>
      <c r="P92" s="325"/>
      <c r="Q92" s="325"/>
    </row>
    <row r="93" ht="28.15" customHeight="1">
      <c r="D93" s="118" t="s">
        <v>153</v>
      </c>
    </row>
    <row r="94" spans="4:12" ht="25.15" customHeight="1">
      <c r="D94" s="161" t="s">
        <v>154</v>
      </c>
      <c r="E94" s="161"/>
      <c r="F94" s="161"/>
      <c r="G94" s="161"/>
      <c r="H94" s="161"/>
      <c r="I94" s="161"/>
      <c r="J94" s="161"/>
      <c r="K94" s="161"/>
      <c r="L94" s="161"/>
    </row>
    <row r="95" spans="4:17" ht="54.6" customHeight="1">
      <c r="D95" s="325" t="s">
        <v>155</v>
      </c>
      <c r="E95" s="325"/>
      <c r="F95" s="325"/>
      <c r="G95" s="325"/>
      <c r="H95" s="325"/>
      <c r="I95" s="325"/>
      <c r="J95" s="325"/>
      <c r="K95" s="325"/>
      <c r="L95" s="325"/>
      <c r="M95" s="325"/>
      <c r="N95" s="325"/>
      <c r="O95" s="325"/>
      <c r="P95" s="325"/>
      <c r="Q95" s="325"/>
    </row>
    <row r="96" spans="4:12" ht="21" customHeight="1">
      <c r="D96" s="161" t="s">
        <v>156</v>
      </c>
      <c r="E96" s="161"/>
      <c r="F96" s="161"/>
      <c r="G96" s="161"/>
      <c r="H96" s="161"/>
      <c r="I96" s="161"/>
      <c r="J96" s="161"/>
      <c r="K96" s="161"/>
      <c r="L96" s="161"/>
    </row>
    <row r="97" spans="4:12" ht="21" customHeight="1">
      <c r="D97" s="327" t="s">
        <v>157</v>
      </c>
      <c r="E97" s="327"/>
      <c r="F97" s="327"/>
      <c r="G97" s="327"/>
      <c r="H97" s="327"/>
      <c r="I97" s="327"/>
      <c r="J97" s="327"/>
      <c r="K97" s="327"/>
      <c r="L97" s="327"/>
    </row>
    <row r="98" spans="4:17" ht="34.15" customHeight="1">
      <c r="D98" s="325" t="s">
        <v>158</v>
      </c>
      <c r="E98" s="325"/>
      <c r="F98" s="325"/>
      <c r="G98" s="325"/>
      <c r="H98" s="325"/>
      <c r="I98" s="325"/>
      <c r="J98" s="325"/>
      <c r="K98" s="325"/>
      <c r="L98" s="325"/>
      <c r="M98" s="325"/>
      <c r="N98" s="325"/>
      <c r="O98" s="325"/>
      <c r="P98" s="325"/>
      <c r="Q98" s="325"/>
    </row>
  </sheetData>
  <mergeCells count="94">
    <mergeCell ref="Q8:Q9"/>
    <mergeCell ref="D64:I64"/>
    <mergeCell ref="D25:I25"/>
    <mergeCell ref="D35:I35"/>
    <mergeCell ref="D27:I27"/>
    <mergeCell ref="P21:P23"/>
    <mergeCell ref="D56:I56"/>
    <mergeCell ref="D24:I24"/>
    <mergeCell ref="D32:I32"/>
    <mergeCell ref="D28:I28"/>
    <mergeCell ref="D29:I29"/>
    <mergeCell ref="D30:I30"/>
    <mergeCell ref="D47:I47"/>
    <mergeCell ref="D39:I39"/>
    <mergeCell ref="D31:I31"/>
    <mergeCell ref="D4:I4"/>
    <mergeCell ref="D62:I62"/>
    <mergeCell ref="D59:I59"/>
    <mergeCell ref="D53:I53"/>
    <mergeCell ref="D60:I60"/>
    <mergeCell ref="D61:I61"/>
    <mergeCell ref="D36:I36"/>
    <mergeCell ref="D20:I20"/>
    <mergeCell ref="D21:I21"/>
    <mergeCell ref="D22:I22"/>
    <mergeCell ref="D23:I23"/>
    <mergeCell ref="D51:I51"/>
    <mergeCell ref="D52:I52"/>
    <mergeCell ref="D54:I54"/>
    <mergeCell ref="D55:I55"/>
    <mergeCell ref="D57:I57"/>
    <mergeCell ref="D1:Q1"/>
    <mergeCell ref="Q21:Q23"/>
    <mergeCell ref="D3:I3"/>
    <mergeCell ref="D5:I5"/>
    <mergeCell ref="D7:I7"/>
    <mergeCell ref="D6:I6"/>
    <mergeCell ref="D19:I19"/>
    <mergeCell ref="D17:I17"/>
    <mergeCell ref="D18:I18"/>
    <mergeCell ref="D13:I13"/>
    <mergeCell ref="D16:I16"/>
    <mergeCell ref="D14:I14"/>
    <mergeCell ref="D15:I15"/>
    <mergeCell ref="D8:I8"/>
    <mergeCell ref="D9:I9"/>
    <mergeCell ref="D10:I10"/>
    <mergeCell ref="D72:I72"/>
    <mergeCell ref="D65:I65"/>
    <mergeCell ref="D68:I68"/>
    <mergeCell ref="D70:I70"/>
    <mergeCell ref="D69:I69"/>
    <mergeCell ref="D84:L84"/>
    <mergeCell ref="D85:L85"/>
    <mergeCell ref="D97:L97"/>
    <mergeCell ref="D86:Q86"/>
    <mergeCell ref="D88:Q88"/>
    <mergeCell ref="D89:Q89"/>
    <mergeCell ref="D90:Q90"/>
    <mergeCell ref="D91:Q91"/>
    <mergeCell ref="D92:Q92"/>
    <mergeCell ref="D95:Q95"/>
    <mergeCell ref="D83:L83"/>
    <mergeCell ref="P37:P39"/>
    <mergeCell ref="D63:I63"/>
    <mergeCell ref="D67:I67"/>
    <mergeCell ref="D74:I74"/>
    <mergeCell ref="D73:I73"/>
    <mergeCell ref="D58:I58"/>
    <mergeCell ref="D48:I48"/>
    <mergeCell ref="D50:I50"/>
    <mergeCell ref="D40:I40"/>
    <mergeCell ref="D41:I41"/>
    <mergeCell ref="D42:I42"/>
    <mergeCell ref="D43:I43"/>
    <mergeCell ref="D49:I49"/>
    <mergeCell ref="D66:I66"/>
    <mergeCell ref="D71:I71"/>
    <mergeCell ref="D98:Q98"/>
    <mergeCell ref="H2:N2"/>
    <mergeCell ref="D79:Q79"/>
    <mergeCell ref="D80:Q80"/>
    <mergeCell ref="D81:Q81"/>
    <mergeCell ref="D82:Q82"/>
    <mergeCell ref="D11:I11"/>
    <mergeCell ref="D12:I12"/>
    <mergeCell ref="D44:I44"/>
    <mergeCell ref="D45:I45"/>
    <mergeCell ref="D46:I46"/>
    <mergeCell ref="D34:I34"/>
    <mergeCell ref="D33:I33"/>
    <mergeCell ref="D37:I37"/>
    <mergeCell ref="D38:I38"/>
    <mergeCell ref="D26:I26"/>
  </mergeCells>
  <printOptions horizontalCentered="1"/>
  <pageMargins left="0" right="0" top="0" bottom="0" header="0.31496062992125984" footer="0.31496062992125984"/>
  <pageSetup fitToHeight="1" fitToWidth="1" horizontalDpi="600" verticalDpi="600" orientation="portrait" pageOrder="overThenDown" paperSize="8" scale="5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37"/>
  <sheetViews>
    <sheetView view="pageBreakPreview" zoomScale="95" zoomScaleSheetLayoutView="95" workbookViewId="0" topLeftCell="A7">
      <selection activeCell="Q4" sqref="Q4"/>
    </sheetView>
  </sheetViews>
  <sheetFormatPr defaultColWidth="9.00390625" defaultRowHeight="15.75"/>
  <cols>
    <col min="1" max="1" width="3.125" style="14" customWidth="1"/>
    <col min="2" max="2" width="20.50390625" style="14" customWidth="1"/>
    <col min="3" max="3" width="12.625" style="64" hidden="1" customWidth="1"/>
    <col min="4" max="4" width="8.375" style="64" hidden="1" customWidth="1"/>
    <col min="5" max="5" width="8.875" style="64" hidden="1" customWidth="1"/>
    <col min="6" max="6" width="12.625" style="64" hidden="1" customWidth="1"/>
    <col min="7" max="7" width="7.50390625" style="64" hidden="1" customWidth="1"/>
    <col min="8" max="8" width="12.50390625" style="64" hidden="1" customWidth="1"/>
    <col min="9" max="9" width="14.875" style="170" hidden="1" customWidth="1"/>
    <col min="10" max="10" width="8.50390625" style="171" hidden="1" customWidth="1"/>
    <col min="11" max="11" width="12.50390625" style="170" hidden="1" customWidth="1"/>
    <col min="12" max="12" width="12.625" style="170" hidden="1" customWidth="1"/>
    <col min="13" max="13" width="9.50390625" style="171" hidden="1" customWidth="1"/>
    <col min="14" max="14" width="12.50390625" style="170" hidden="1" customWidth="1"/>
    <col min="15" max="15" width="12.625" style="58" customWidth="1"/>
    <col min="16" max="16" width="9.50390625" style="70" customWidth="1"/>
    <col min="17" max="17" width="12.50390625" style="58" customWidth="1"/>
    <col min="18" max="18" width="22.875" style="13" customWidth="1"/>
    <col min="19" max="250" width="9.00390625" style="14" customWidth="1"/>
    <col min="251" max="251" width="3.125" style="14" customWidth="1"/>
    <col min="252" max="252" width="17.875" style="14" customWidth="1"/>
    <col min="253" max="253" width="10.875" style="14" customWidth="1"/>
    <col min="254" max="254" width="19.125" style="14" customWidth="1"/>
    <col min="255" max="255" width="8.75390625" style="14" customWidth="1"/>
    <col min="256" max="256" width="12.50390625" style="14" customWidth="1"/>
    <col min="257" max="257" width="8.50390625" style="14" customWidth="1"/>
    <col min="258" max="258" width="12.00390625" style="14" customWidth="1"/>
    <col min="259" max="259" width="12.625" style="14" customWidth="1"/>
    <col min="260" max="260" width="9.625" style="14" customWidth="1"/>
    <col min="261" max="261" width="12.50390625" style="14" customWidth="1"/>
    <col min="262" max="262" width="15.875" style="14" customWidth="1"/>
    <col min="263" max="264" width="11.625" style="14" customWidth="1"/>
    <col min="265" max="265" width="12.625" style="14" customWidth="1"/>
    <col min="266" max="266" width="9.625" style="14" customWidth="1"/>
    <col min="267" max="267" width="12.50390625" style="14" customWidth="1"/>
    <col min="268" max="270" width="9.00390625" style="14" hidden="1" customWidth="1"/>
    <col min="271" max="271" width="13.625" style="14" customWidth="1"/>
    <col min="272" max="506" width="9.00390625" style="14" customWidth="1"/>
    <col min="507" max="507" width="3.125" style="14" customWidth="1"/>
    <col min="508" max="508" width="17.875" style="14" customWidth="1"/>
    <col min="509" max="509" width="10.875" style="14" customWidth="1"/>
    <col min="510" max="510" width="19.125" style="14" customWidth="1"/>
    <col min="511" max="511" width="8.75390625" style="14" customWidth="1"/>
    <col min="512" max="512" width="12.50390625" style="14" customWidth="1"/>
    <col min="513" max="513" width="8.50390625" style="14" customWidth="1"/>
    <col min="514" max="514" width="12.00390625" style="14" customWidth="1"/>
    <col min="515" max="515" width="12.625" style="14" customWidth="1"/>
    <col min="516" max="516" width="9.625" style="14" customWidth="1"/>
    <col min="517" max="517" width="12.50390625" style="14" customWidth="1"/>
    <col min="518" max="518" width="15.875" style="14" customWidth="1"/>
    <col min="519" max="520" width="11.625" style="14" customWidth="1"/>
    <col min="521" max="521" width="12.625" style="14" customWidth="1"/>
    <col min="522" max="522" width="9.625" style="14" customWidth="1"/>
    <col min="523" max="523" width="12.50390625" style="14" customWidth="1"/>
    <col min="524" max="526" width="9.00390625" style="14" hidden="1" customWidth="1"/>
    <col min="527" max="527" width="13.625" style="14" customWidth="1"/>
    <col min="528" max="762" width="9.00390625" style="14" customWidth="1"/>
    <col min="763" max="763" width="3.125" style="14" customWidth="1"/>
    <col min="764" max="764" width="17.875" style="14" customWidth="1"/>
    <col min="765" max="765" width="10.875" style="14" customWidth="1"/>
    <col min="766" max="766" width="19.125" style="14" customWidth="1"/>
    <col min="767" max="767" width="8.75390625" style="14" customWidth="1"/>
    <col min="768" max="768" width="12.50390625" style="14" customWidth="1"/>
    <col min="769" max="769" width="8.50390625" style="14" customWidth="1"/>
    <col min="770" max="770" width="12.00390625" style="14" customWidth="1"/>
    <col min="771" max="771" width="12.625" style="14" customWidth="1"/>
    <col min="772" max="772" width="9.625" style="14" customWidth="1"/>
    <col min="773" max="773" width="12.50390625" style="14" customWidth="1"/>
    <col min="774" max="774" width="15.875" style="14" customWidth="1"/>
    <col min="775" max="776" width="11.625" style="14" customWidth="1"/>
    <col min="777" max="777" width="12.625" style="14" customWidth="1"/>
    <col min="778" max="778" width="9.625" style="14" customWidth="1"/>
    <col min="779" max="779" width="12.50390625" style="14" customWidth="1"/>
    <col min="780" max="782" width="9.00390625" style="14" hidden="1" customWidth="1"/>
    <col min="783" max="783" width="13.625" style="14" customWidth="1"/>
    <col min="784" max="1018" width="9.00390625" style="14" customWidth="1"/>
    <col min="1019" max="1019" width="3.125" style="14" customWidth="1"/>
    <col min="1020" max="1020" width="17.875" style="14" customWidth="1"/>
    <col min="1021" max="1021" width="10.875" style="14" customWidth="1"/>
    <col min="1022" max="1022" width="19.125" style="14" customWidth="1"/>
    <col min="1023" max="1023" width="8.75390625" style="14" customWidth="1"/>
    <col min="1024" max="1024" width="12.50390625" style="14" customWidth="1"/>
    <col min="1025" max="1025" width="8.50390625" style="14" customWidth="1"/>
    <col min="1026" max="1026" width="12.00390625" style="14" customWidth="1"/>
    <col min="1027" max="1027" width="12.625" style="14" customWidth="1"/>
    <col min="1028" max="1028" width="9.625" style="14" customWidth="1"/>
    <col min="1029" max="1029" width="12.50390625" style="14" customWidth="1"/>
    <col min="1030" max="1030" width="15.875" style="14" customWidth="1"/>
    <col min="1031" max="1032" width="11.625" style="14" customWidth="1"/>
    <col min="1033" max="1033" width="12.625" style="14" customWidth="1"/>
    <col min="1034" max="1034" width="9.625" style="14" customWidth="1"/>
    <col min="1035" max="1035" width="12.50390625" style="14" customWidth="1"/>
    <col min="1036" max="1038" width="9.00390625" style="14" hidden="1" customWidth="1"/>
    <col min="1039" max="1039" width="13.625" style="14" customWidth="1"/>
    <col min="1040" max="1274" width="9.00390625" style="14" customWidth="1"/>
    <col min="1275" max="1275" width="3.125" style="14" customWidth="1"/>
    <col min="1276" max="1276" width="17.875" style="14" customWidth="1"/>
    <col min="1277" max="1277" width="10.875" style="14" customWidth="1"/>
    <col min="1278" max="1278" width="19.125" style="14" customWidth="1"/>
    <col min="1279" max="1279" width="8.75390625" style="14" customWidth="1"/>
    <col min="1280" max="1280" width="12.50390625" style="14" customWidth="1"/>
    <col min="1281" max="1281" width="8.50390625" style="14" customWidth="1"/>
    <col min="1282" max="1282" width="12.00390625" style="14" customWidth="1"/>
    <col min="1283" max="1283" width="12.625" style="14" customWidth="1"/>
    <col min="1284" max="1284" width="9.625" style="14" customWidth="1"/>
    <col min="1285" max="1285" width="12.50390625" style="14" customWidth="1"/>
    <col min="1286" max="1286" width="15.875" style="14" customWidth="1"/>
    <col min="1287" max="1288" width="11.625" style="14" customWidth="1"/>
    <col min="1289" max="1289" width="12.625" style="14" customWidth="1"/>
    <col min="1290" max="1290" width="9.625" style="14" customWidth="1"/>
    <col min="1291" max="1291" width="12.50390625" style="14" customWidth="1"/>
    <col min="1292" max="1294" width="9.00390625" style="14" hidden="1" customWidth="1"/>
    <col min="1295" max="1295" width="13.625" style="14" customWidth="1"/>
    <col min="1296" max="1530" width="9.00390625" style="14" customWidth="1"/>
    <col min="1531" max="1531" width="3.125" style="14" customWidth="1"/>
    <col min="1532" max="1532" width="17.875" style="14" customWidth="1"/>
    <col min="1533" max="1533" width="10.875" style="14" customWidth="1"/>
    <col min="1534" max="1534" width="19.125" style="14" customWidth="1"/>
    <col min="1535" max="1535" width="8.75390625" style="14" customWidth="1"/>
    <col min="1536" max="1536" width="12.50390625" style="14" customWidth="1"/>
    <col min="1537" max="1537" width="8.50390625" style="14" customWidth="1"/>
    <col min="1538" max="1538" width="12.00390625" style="14" customWidth="1"/>
    <col min="1539" max="1539" width="12.625" style="14" customWidth="1"/>
    <col min="1540" max="1540" width="9.625" style="14" customWidth="1"/>
    <col min="1541" max="1541" width="12.50390625" style="14" customWidth="1"/>
    <col min="1542" max="1542" width="15.875" style="14" customWidth="1"/>
    <col min="1543" max="1544" width="11.625" style="14" customWidth="1"/>
    <col min="1545" max="1545" width="12.625" style="14" customWidth="1"/>
    <col min="1546" max="1546" width="9.625" style="14" customWidth="1"/>
    <col min="1547" max="1547" width="12.50390625" style="14" customWidth="1"/>
    <col min="1548" max="1550" width="9.00390625" style="14" hidden="1" customWidth="1"/>
    <col min="1551" max="1551" width="13.625" style="14" customWidth="1"/>
    <col min="1552" max="1786" width="9.00390625" style="14" customWidth="1"/>
    <col min="1787" max="1787" width="3.125" style="14" customWidth="1"/>
    <col min="1788" max="1788" width="17.875" style="14" customWidth="1"/>
    <col min="1789" max="1789" width="10.875" style="14" customWidth="1"/>
    <col min="1790" max="1790" width="19.125" style="14" customWidth="1"/>
    <col min="1791" max="1791" width="8.75390625" style="14" customWidth="1"/>
    <col min="1792" max="1792" width="12.50390625" style="14" customWidth="1"/>
    <col min="1793" max="1793" width="8.50390625" style="14" customWidth="1"/>
    <col min="1794" max="1794" width="12.00390625" style="14" customWidth="1"/>
    <col min="1795" max="1795" width="12.625" style="14" customWidth="1"/>
    <col min="1796" max="1796" width="9.625" style="14" customWidth="1"/>
    <col min="1797" max="1797" width="12.50390625" style="14" customWidth="1"/>
    <col min="1798" max="1798" width="15.875" style="14" customWidth="1"/>
    <col min="1799" max="1800" width="11.625" style="14" customWidth="1"/>
    <col min="1801" max="1801" width="12.625" style="14" customWidth="1"/>
    <col min="1802" max="1802" width="9.625" style="14" customWidth="1"/>
    <col min="1803" max="1803" width="12.50390625" style="14" customWidth="1"/>
    <col min="1804" max="1806" width="9.00390625" style="14" hidden="1" customWidth="1"/>
    <col min="1807" max="1807" width="13.625" style="14" customWidth="1"/>
    <col min="1808" max="2042" width="9.00390625" style="14" customWidth="1"/>
    <col min="2043" max="2043" width="3.125" style="14" customWidth="1"/>
    <col min="2044" max="2044" width="17.875" style="14" customWidth="1"/>
    <col min="2045" max="2045" width="10.875" style="14" customWidth="1"/>
    <col min="2046" max="2046" width="19.125" style="14" customWidth="1"/>
    <col min="2047" max="2047" width="8.75390625" style="14" customWidth="1"/>
    <col min="2048" max="2048" width="12.50390625" style="14" customWidth="1"/>
    <col min="2049" max="2049" width="8.50390625" style="14" customWidth="1"/>
    <col min="2050" max="2050" width="12.00390625" style="14" customWidth="1"/>
    <col min="2051" max="2051" width="12.625" style="14" customWidth="1"/>
    <col min="2052" max="2052" width="9.625" style="14" customWidth="1"/>
    <col min="2053" max="2053" width="12.50390625" style="14" customWidth="1"/>
    <col min="2054" max="2054" width="15.875" style="14" customWidth="1"/>
    <col min="2055" max="2056" width="11.625" style="14" customWidth="1"/>
    <col min="2057" max="2057" width="12.625" style="14" customWidth="1"/>
    <col min="2058" max="2058" width="9.625" style="14" customWidth="1"/>
    <col min="2059" max="2059" width="12.50390625" style="14" customWidth="1"/>
    <col min="2060" max="2062" width="9.00390625" style="14" hidden="1" customWidth="1"/>
    <col min="2063" max="2063" width="13.625" style="14" customWidth="1"/>
    <col min="2064" max="2298" width="9.00390625" style="14" customWidth="1"/>
    <col min="2299" max="2299" width="3.125" style="14" customWidth="1"/>
    <col min="2300" max="2300" width="17.875" style="14" customWidth="1"/>
    <col min="2301" max="2301" width="10.875" style="14" customWidth="1"/>
    <col min="2302" max="2302" width="19.125" style="14" customWidth="1"/>
    <col min="2303" max="2303" width="8.75390625" style="14" customWidth="1"/>
    <col min="2304" max="2304" width="12.50390625" style="14" customWidth="1"/>
    <col min="2305" max="2305" width="8.50390625" style="14" customWidth="1"/>
    <col min="2306" max="2306" width="12.00390625" style="14" customWidth="1"/>
    <col min="2307" max="2307" width="12.625" style="14" customWidth="1"/>
    <col min="2308" max="2308" width="9.625" style="14" customWidth="1"/>
    <col min="2309" max="2309" width="12.50390625" style="14" customWidth="1"/>
    <col min="2310" max="2310" width="15.875" style="14" customWidth="1"/>
    <col min="2311" max="2312" width="11.625" style="14" customWidth="1"/>
    <col min="2313" max="2313" width="12.625" style="14" customWidth="1"/>
    <col min="2314" max="2314" width="9.625" style="14" customWidth="1"/>
    <col min="2315" max="2315" width="12.50390625" style="14" customWidth="1"/>
    <col min="2316" max="2318" width="9.00390625" style="14" hidden="1" customWidth="1"/>
    <col min="2319" max="2319" width="13.625" style="14" customWidth="1"/>
    <col min="2320" max="2554" width="9.00390625" style="14" customWidth="1"/>
    <col min="2555" max="2555" width="3.125" style="14" customWidth="1"/>
    <col min="2556" max="2556" width="17.875" style="14" customWidth="1"/>
    <col min="2557" max="2557" width="10.875" style="14" customWidth="1"/>
    <col min="2558" max="2558" width="19.125" style="14" customWidth="1"/>
    <col min="2559" max="2559" width="8.75390625" style="14" customWidth="1"/>
    <col min="2560" max="2560" width="12.50390625" style="14" customWidth="1"/>
    <col min="2561" max="2561" width="8.50390625" style="14" customWidth="1"/>
    <col min="2562" max="2562" width="12.00390625" style="14" customWidth="1"/>
    <col min="2563" max="2563" width="12.625" style="14" customWidth="1"/>
    <col min="2564" max="2564" width="9.625" style="14" customWidth="1"/>
    <col min="2565" max="2565" width="12.50390625" style="14" customWidth="1"/>
    <col min="2566" max="2566" width="15.875" style="14" customWidth="1"/>
    <col min="2567" max="2568" width="11.625" style="14" customWidth="1"/>
    <col min="2569" max="2569" width="12.625" style="14" customWidth="1"/>
    <col min="2570" max="2570" width="9.625" style="14" customWidth="1"/>
    <col min="2571" max="2571" width="12.50390625" style="14" customWidth="1"/>
    <col min="2572" max="2574" width="9.00390625" style="14" hidden="1" customWidth="1"/>
    <col min="2575" max="2575" width="13.625" style="14" customWidth="1"/>
    <col min="2576" max="2810" width="9.00390625" style="14" customWidth="1"/>
    <col min="2811" max="2811" width="3.125" style="14" customWidth="1"/>
    <col min="2812" max="2812" width="17.875" style="14" customWidth="1"/>
    <col min="2813" max="2813" width="10.875" style="14" customWidth="1"/>
    <col min="2814" max="2814" width="19.125" style="14" customWidth="1"/>
    <col min="2815" max="2815" width="8.75390625" style="14" customWidth="1"/>
    <col min="2816" max="2816" width="12.50390625" style="14" customWidth="1"/>
    <col min="2817" max="2817" width="8.50390625" style="14" customWidth="1"/>
    <col min="2818" max="2818" width="12.00390625" style="14" customWidth="1"/>
    <col min="2819" max="2819" width="12.625" style="14" customWidth="1"/>
    <col min="2820" max="2820" width="9.625" style="14" customWidth="1"/>
    <col min="2821" max="2821" width="12.50390625" style="14" customWidth="1"/>
    <col min="2822" max="2822" width="15.875" style="14" customWidth="1"/>
    <col min="2823" max="2824" width="11.625" style="14" customWidth="1"/>
    <col min="2825" max="2825" width="12.625" style="14" customWidth="1"/>
    <col min="2826" max="2826" width="9.625" style="14" customWidth="1"/>
    <col min="2827" max="2827" width="12.50390625" style="14" customWidth="1"/>
    <col min="2828" max="2830" width="9.00390625" style="14" hidden="1" customWidth="1"/>
    <col min="2831" max="2831" width="13.625" style="14" customWidth="1"/>
    <col min="2832" max="3066" width="9.00390625" style="14" customWidth="1"/>
    <col min="3067" max="3067" width="3.125" style="14" customWidth="1"/>
    <col min="3068" max="3068" width="17.875" style="14" customWidth="1"/>
    <col min="3069" max="3069" width="10.875" style="14" customWidth="1"/>
    <col min="3070" max="3070" width="19.125" style="14" customWidth="1"/>
    <col min="3071" max="3071" width="8.75390625" style="14" customWidth="1"/>
    <col min="3072" max="3072" width="12.50390625" style="14" customWidth="1"/>
    <col min="3073" max="3073" width="8.50390625" style="14" customWidth="1"/>
    <col min="3074" max="3074" width="12.00390625" style="14" customWidth="1"/>
    <col min="3075" max="3075" width="12.625" style="14" customWidth="1"/>
    <col min="3076" max="3076" width="9.625" style="14" customWidth="1"/>
    <col min="3077" max="3077" width="12.50390625" style="14" customWidth="1"/>
    <col min="3078" max="3078" width="15.875" style="14" customWidth="1"/>
    <col min="3079" max="3080" width="11.625" style="14" customWidth="1"/>
    <col min="3081" max="3081" width="12.625" style="14" customWidth="1"/>
    <col min="3082" max="3082" width="9.625" style="14" customWidth="1"/>
    <col min="3083" max="3083" width="12.50390625" style="14" customWidth="1"/>
    <col min="3084" max="3086" width="9.00390625" style="14" hidden="1" customWidth="1"/>
    <col min="3087" max="3087" width="13.625" style="14" customWidth="1"/>
    <col min="3088" max="3322" width="9.00390625" style="14" customWidth="1"/>
    <col min="3323" max="3323" width="3.125" style="14" customWidth="1"/>
    <col min="3324" max="3324" width="17.875" style="14" customWidth="1"/>
    <col min="3325" max="3325" width="10.875" style="14" customWidth="1"/>
    <col min="3326" max="3326" width="19.125" style="14" customWidth="1"/>
    <col min="3327" max="3327" width="8.75390625" style="14" customWidth="1"/>
    <col min="3328" max="3328" width="12.50390625" style="14" customWidth="1"/>
    <col min="3329" max="3329" width="8.50390625" style="14" customWidth="1"/>
    <col min="3330" max="3330" width="12.00390625" style="14" customWidth="1"/>
    <col min="3331" max="3331" width="12.625" style="14" customWidth="1"/>
    <col min="3332" max="3332" width="9.625" style="14" customWidth="1"/>
    <col min="3333" max="3333" width="12.50390625" style="14" customWidth="1"/>
    <col min="3334" max="3334" width="15.875" style="14" customWidth="1"/>
    <col min="3335" max="3336" width="11.625" style="14" customWidth="1"/>
    <col min="3337" max="3337" width="12.625" style="14" customWidth="1"/>
    <col min="3338" max="3338" width="9.625" style="14" customWidth="1"/>
    <col min="3339" max="3339" width="12.50390625" style="14" customWidth="1"/>
    <col min="3340" max="3342" width="9.00390625" style="14" hidden="1" customWidth="1"/>
    <col min="3343" max="3343" width="13.625" style="14" customWidth="1"/>
    <col min="3344" max="3578" width="9.00390625" style="14" customWidth="1"/>
    <col min="3579" max="3579" width="3.125" style="14" customWidth="1"/>
    <col min="3580" max="3580" width="17.875" style="14" customWidth="1"/>
    <col min="3581" max="3581" width="10.875" style="14" customWidth="1"/>
    <col min="3582" max="3582" width="19.125" style="14" customWidth="1"/>
    <col min="3583" max="3583" width="8.75390625" style="14" customWidth="1"/>
    <col min="3584" max="3584" width="12.50390625" style="14" customWidth="1"/>
    <col min="3585" max="3585" width="8.50390625" style="14" customWidth="1"/>
    <col min="3586" max="3586" width="12.00390625" style="14" customWidth="1"/>
    <col min="3587" max="3587" width="12.625" style="14" customWidth="1"/>
    <col min="3588" max="3588" width="9.625" style="14" customWidth="1"/>
    <col min="3589" max="3589" width="12.50390625" style="14" customWidth="1"/>
    <col min="3590" max="3590" width="15.875" style="14" customWidth="1"/>
    <col min="3591" max="3592" width="11.625" style="14" customWidth="1"/>
    <col min="3593" max="3593" width="12.625" style="14" customWidth="1"/>
    <col min="3594" max="3594" width="9.625" style="14" customWidth="1"/>
    <col min="3595" max="3595" width="12.50390625" style="14" customWidth="1"/>
    <col min="3596" max="3598" width="9.00390625" style="14" hidden="1" customWidth="1"/>
    <col min="3599" max="3599" width="13.625" style="14" customWidth="1"/>
    <col min="3600" max="3834" width="9.00390625" style="14" customWidth="1"/>
    <col min="3835" max="3835" width="3.125" style="14" customWidth="1"/>
    <col min="3836" max="3836" width="17.875" style="14" customWidth="1"/>
    <col min="3837" max="3837" width="10.875" style="14" customWidth="1"/>
    <col min="3838" max="3838" width="19.125" style="14" customWidth="1"/>
    <col min="3839" max="3839" width="8.75390625" style="14" customWidth="1"/>
    <col min="3840" max="3840" width="12.50390625" style="14" customWidth="1"/>
    <col min="3841" max="3841" width="8.50390625" style="14" customWidth="1"/>
    <col min="3842" max="3842" width="12.00390625" style="14" customWidth="1"/>
    <col min="3843" max="3843" width="12.625" style="14" customWidth="1"/>
    <col min="3844" max="3844" width="9.625" style="14" customWidth="1"/>
    <col min="3845" max="3845" width="12.50390625" style="14" customWidth="1"/>
    <col min="3846" max="3846" width="15.875" style="14" customWidth="1"/>
    <col min="3847" max="3848" width="11.625" style="14" customWidth="1"/>
    <col min="3849" max="3849" width="12.625" style="14" customWidth="1"/>
    <col min="3850" max="3850" width="9.625" style="14" customWidth="1"/>
    <col min="3851" max="3851" width="12.50390625" style="14" customWidth="1"/>
    <col min="3852" max="3854" width="9.00390625" style="14" hidden="1" customWidth="1"/>
    <col min="3855" max="3855" width="13.625" style="14" customWidth="1"/>
    <col min="3856" max="4090" width="9.00390625" style="14" customWidth="1"/>
    <col min="4091" max="4091" width="3.125" style="14" customWidth="1"/>
    <col min="4092" max="4092" width="17.875" style="14" customWidth="1"/>
    <col min="4093" max="4093" width="10.875" style="14" customWidth="1"/>
    <col min="4094" max="4094" width="19.125" style="14" customWidth="1"/>
    <col min="4095" max="4095" width="8.75390625" style="14" customWidth="1"/>
    <col min="4096" max="4096" width="12.50390625" style="14" customWidth="1"/>
    <col min="4097" max="4097" width="8.50390625" style="14" customWidth="1"/>
    <col min="4098" max="4098" width="12.00390625" style="14" customWidth="1"/>
    <col min="4099" max="4099" width="12.625" style="14" customWidth="1"/>
    <col min="4100" max="4100" width="9.625" style="14" customWidth="1"/>
    <col min="4101" max="4101" width="12.50390625" style="14" customWidth="1"/>
    <col min="4102" max="4102" width="15.875" style="14" customWidth="1"/>
    <col min="4103" max="4104" width="11.625" style="14" customWidth="1"/>
    <col min="4105" max="4105" width="12.625" style="14" customWidth="1"/>
    <col min="4106" max="4106" width="9.625" style="14" customWidth="1"/>
    <col min="4107" max="4107" width="12.50390625" style="14" customWidth="1"/>
    <col min="4108" max="4110" width="9.00390625" style="14" hidden="1" customWidth="1"/>
    <col min="4111" max="4111" width="13.625" style="14" customWidth="1"/>
    <col min="4112" max="4346" width="9.00390625" style="14" customWidth="1"/>
    <col min="4347" max="4347" width="3.125" style="14" customWidth="1"/>
    <col min="4348" max="4348" width="17.875" style="14" customWidth="1"/>
    <col min="4349" max="4349" width="10.875" style="14" customWidth="1"/>
    <col min="4350" max="4350" width="19.125" style="14" customWidth="1"/>
    <col min="4351" max="4351" width="8.75390625" style="14" customWidth="1"/>
    <col min="4352" max="4352" width="12.50390625" style="14" customWidth="1"/>
    <col min="4353" max="4353" width="8.50390625" style="14" customWidth="1"/>
    <col min="4354" max="4354" width="12.00390625" style="14" customWidth="1"/>
    <col min="4355" max="4355" width="12.625" style="14" customWidth="1"/>
    <col min="4356" max="4356" width="9.625" style="14" customWidth="1"/>
    <col min="4357" max="4357" width="12.50390625" style="14" customWidth="1"/>
    <col min="4358" max="4358" width="15.875" style="14" customWidth="1"/>
    <col min="4359" max="4360" width="11.625" style="14" customWidth="1"/>
    <col min="4361" max="4361" width="12.625" style="14" customWidth="1"/>
    <col min="4362" max="4362" width="9.625" style="14" customWidth="1"/>
    <col min="4363" max="4363" width="12.50390625" style="14" customWidth="1"/>
    <col min="4364" max="4366" width="9.00390625" style="14" hidden="1" customWidth="1"/>
    <col min="4367" max="4367" width="13.625" style="14" customWidth="1"/>
    <col min="4368" max="4602" width="9.00390625" style="14" customWidth="1"/>
    <col min="4603" max="4603" width="3.125" style="14" customWidth="1"/>
    <col min="4604" max="4604" width="17.875" style="14" customWidth="1"/>
    <col min="4605" max="4605" width="10.875" style="14" customWidth="1"/>
    <col min="4606" max="4606" width="19.125" style="14" customWidth="1"/>
    <col min="4607" max="4607" width="8.75390625" style="14" customWidth="1"/>
    <col min="4608" max="4608" width="12.50390625" style="14" customWidth="1"/>
    <col min="4609" max="4609" width="8.50390625" style="14" customWidth="1"/>
    <col min="4610" max="4610" width="12.00390625" style="14" customWidth="1"/>
    <col min="4611" max="4611" width="12.625" style="14" customWidth="1"/>
    <col min="4612" max="4612" width="9.625" style="14" customWidth="1"/>
    <col min="4613" max="4613" width="12.50390625" style="14" customWidth="1"/>
    <col min="4614" max="4614" width="15.875" style="14" customWidth="1"/>
    <col min="4615" max="4616" width="11.625" style="14" customWidth="1"/>
    <col min="4617" max="4617" width="12.625" style="14" customWidth="1"/>
    <col min="4618" max="4618" width="9.625" style="14" customWidth="1"/>
    <col min="4619" max="4619" width="12.50390625" style="14" customWidth="1"/>
    <col min="4620" max="4622" width="9.00390625" style="14" hidden="1" customWidth="1"/>
    <col min="4623" max="4623" width="13.625" style="14" customWidth="1"/>
    <col min="4624" max="4858" width="9.00390625" style="14" customWidth="1"/>
    <col min="4859" max="4859" width="3.125" style="14" customWidth="1"/>
    <col min="4860" max="4860" width="17.875" style="14" customWidth="1"/>
    <col min="4861" max="4861" width="10.875" style="14" customWidth="1"/>
    <col min="4862" max="4862" width="19.125" style="14" customWidth="1"/>
    <col min="4863" max="4863" width="8.75390625" style="14" customWidth="1"/>
    <col min="4864" max="4864" width="12.50390625" style="14" customWidth="1"/>
    <col min="4865" max="4865" width="8.50390625" style="14" customWidth="1"/>
    <col min="4866" max="4866" width="12.00390625" style="14" customWidth="1"/>
    <col min="4867" max="4867" width="12.625" style="14" customWidth="1"/>
    <col min="4868" max="4868" width="9.625" style="14" customWidth="1"/>
    <col min="4869" max="4869" width="12.50390625" style="14" customWidth="1"/>
    <col min="4870" max="4870" width="15.875" style="14" customWidth="1"/>
    <col min="4871" max="4872" width="11.625" style="14" customWidth="1"/>
    <col min="4873" max="4873" width="12.625" style="14" customWidth="1"/>
    <col min="4874" max="4874" width="9.625" style="14" customWidth="1"/>
    <col min="4875" max="4875" width="12.50390625" style="14" customWidth="1"/>
    <col min="4876" max="4878" width="9.00390625" style="14" hidden="1" customWidth="1"/>
    <col min="4879" max="4879" width="13.625" style="14" customWidth="1"/>
    <col min="4880" max="5114" width="9.00390625" style="14" customWidth="1"/>
    <col min="5115" max="5115" width="3.125" style="14" customWidth="1"/>
    <col min="5116" max="5116" width="17.875" style="14" customWidth="1"/>
    <col min="5117" max="5117" width="10.875" style="14" customWidth="1"/>
    <col min="5118" max="5118" width="19.125" style="14" customWidth="1"/>
    <col min="5119" max="5119" width="8.75390625" style="14" customWidth="1"/>
    <col min="5120" max="5120" width="12.50390625" style="14" customWidth="1"/>
    <col min="5121" max="5121" width="8.50390625" style="14" customWidth="1"/>
    <col min="5122" max="5122" width="12.00390625" style="14" customWidth="1"/>
    <col min="5123" max="5123" width="12.625" style="14" customWidth="1"/>
    <col min="5124" max="5124" width="9.625" style="14" customWidth="1"/>
    <col min="5125" max="5125" width="12.50390625" style="14" customWidth="1"/>
    <col min="5126" max="5126" width="15.875" style="14" customWidth="1"/>
    <col min="5127" max="5128" width="11.625" style="14" customWidth="1"/>
    <col min="5129" max="5129" width="12.625" style="14" customWidth="1"/>
    <col min="5130" max="5130" width="9.625" style="14" customWidth="1"/>
    <col min="5131" max="5131" width="12.50390625" style="14" customWidth="1"/>
    <col min="5132" max="5134" width="9.00390625" style="14" hidden="1" customWidth="1"/>
    <col min="5135" max="5135" width="13.625" style="14" customWidth="1"/>
    <col min="5136" max="5370" width="9.00390625" style="14" customWidth="1"/>
    <col min="5371" max="5371" width="3.125" style="14" customWidth="1"/>
    <col min="5372" max="5372" width="17.875" style="14" customWidth="1"/>
    <col min="5373" max="5373" width="10.875" style="14" customWidth="1"/>
    <col min="5374" max="5374" width="19.125" style="14" customWidth="1"/>
    <col min="5375" max="5375" width="8.75390625" style="14" customWidth="1"/>
    <col min="5376" max="5376" width="12.50390625" style="14" customWidth="1"/>
    <col min="5377" max="5377" width="8.50390625" style="14" customWidth="1"/>
    <col min="5378" max="5378" width="12.00390625" style="14" customWidth="1"/>
    <col min="5379" max="5379" width="12.625" style="14" customWidth="1"/>
    <col min="5380" max="5380" width="9.625" style="14" customWidth="1"/>
    <col min="5381" max="5381" width="12.50390625" style="14" customWidth="1"/>
    <col min="5382" max="5382" width="15.875" style="14" customWidth="1"/>
    <col min="5383" max="5384" width="11.625" style="14" customWidth="1"/>
    <col min="5385" max="5385" width="12.625" style="14" customWidth="1"/>
    <col min="5386" max="5386" width="9.625" style="14" customWidth="1"/>
    <col min="5387" max="5387" width="12.50390625" style="14" customWidth="1"/>
    <col min="5388" max="5390" width="9.00390625" style="14" hidden="1" customWidth="1"/>
    <col min="5391" max="5391" width="13.625" style="14" customWidth="1"/>
    <col min="5392" max="5626" width="9.00390625" style="14" customWidth="1"/>
    <col min="5627" max="5627" width="3.125" style="14" customWidth="1"/>
    <col min="5628" max="5628" width="17.875" style="14" customWidth="1"/>
    <col min="5629" max="5629" width="10.875" style="14" customWidth="1"/>
    <col min="5630" max="5630" width="19.125" style="14" customWidth="1"/>
    <col min="5631" max="5631" width="8.75390625" style="14" customWidth="1"/>
    <col min="5632" max="5632" width="12.50390625" style="14" customWidth="1"/>
    <col min="5633" max="5633" width="8.50390625" style="14" customWidth="1"/>
    <col min="5634" max="5634" width="12.00390625" style="14" customWidth="1"/>
    <col min="5635" max="5635" width="12.625" style="14" customWidth="1"/>
    <col min="5636" max="5636" width="9.625" style="14" customWidth="1"/>
    <col min="5637" max="5637" width="12.50390625" style="14" customWidth="1"/>
    <col min="5638" max="5638" width="15.875" style="14" customWidth="1"/>
    <col min="5639" max="5640" width="11.625" style="14" customWidth="1"/>
    <col min="5641" max="5641" width="12.625" style="14" customWidth="1"/>
    <col min="5642" max="5642" width="9.625" style="14" customWidth="1"/>
    <col min="5643" max="5643" width="12.50390625" style="14" customWidth="1"/>
    <col min="5644" max="5646" width="9.00390625" style="14" hidden="1" customWidth="1"/>
    <col min="5647" max="5647" width="13.625" style="14" customWidth="1"/>
    <col min="5648" max="5882" width="9.00390625" style="14" customWidth="1"/>
    <col min="5883" max="5883" width="3.125" style="14" customWidth="1"/>
    <col min="5884" max="5884" width="17.875" style="14" customWidth="1"/>
    <col min="5885" max="5885" width="10.875" style="14" customWidth="1"/>
    <col min="5886" max="5886" width="19.125" style="14" customWidth="1"/>
    <col min="5887" max="5887" width="8.75390625" style="14" customWidth="1"/>
    <col min="5888" max="5888" width="12.50390625" style="14" customWidth="1"/>
    <col min="5889" max="5889" width="8.50390625" style="14" customWidth="1"/>
    <col min="5890" max="5890" width="12.00390625" style="14" customWidth="1"/>
    <col min="5891" max="5891" width="12.625" style="14" customWidth="1"/>
    <col min="5892" max="5892" width="9.625" style="14" customWidth="1"/>
    <col min="5893" max="5893" width="12.50390625" style="14" customWidth="1"/>
    <col min="5894" max="5894" width="15.875" style="14" customWidth="1"/>
    <col min="5895" max="5896" width="11.625" style="14" customWidth="1"/>
    <col min="5897" max="5897" width="12.625" style="14" customWidth="1"/>
    <col min="5898" max="5898" width="9.625" style="14" customWidth="1"/>
    <col min="5899" max="5899" width="12.50390625" style="14" customWidth="1"/>
    <col min="5900" max="5902" width="9.00390625" style="14" hidden="1" customWidth="1"/>
    <col min="5903" max="5903" width="13.625" style="14" customWidth="1"/>
    <col min="5904" max="6138" width="9.00390625" style="14" customWidth="1"/>
    <col min="6139" max="6139" width="3.125" style="14" customWidth="1"/>
    <col min="6140" max="6140" width="17.875" style="14" customWidth="1"/>
    <col min="6141" max="6141" width="10.875" style="14" customWidth="1"/>
    <col min="6142" max="6142" width="19.125" style="14" customWidth="1"/>
    <col min="6143" max="6143" width="8.75390625" style="14" customWidth="1"/>
    <col min="6144" max="6144" width="12.50390625" style="14" customWidth="1"/>
    <col min="6145" max="6145" width="8.50390625" style="14" customWidth="1"/>
    <col min="6146" max="6146" width="12.00390625" style="14" customWidth="1"/>
    <col min="6147" max="6147" width="12.625" style="14" customWidth="1"/>
    <col min="6148" max="6148" width="9.625" style="14" customWidth="1"/>
    <col min="6149" max="6149" width="12.50390625" style="14" customWidth="1"/>
    <col min="6150" max="6150" width="15.875" style="14" customWidth="1"/>
    <col min="6151" max="6152" width="11.625" style="14" customWidth="1"/>
    <col min="6153" max="6153" width="12.625" style="14" customWidth="1"/>
    <col min="6154" max="6154" width="9.625" style="14" customWidth="1"/>
    <col min="6155" max="6155" width="12.50390625" style="14" customWidth="1"/>
    <col min="6156" max="6158" width="9.00390625" style="14" hidden="1" customWidth="1"/>
    <col min="6159" max="6159" width="13.625" style="14" customWidth="1"/>
    <col min="6160" max="6394" width="9.00390625" style="14" customWidth="1"/>
    <col min="6395" max="6395" width="3.125" style="14" customWidth="1"/>
    <col min="6396" max="6396" width="17.875" style="14" customWidth="1"/>
    <col min="6397" max="6397" width="10.875" style="14" customWidth="1"/>
    <col min="6398" max="6398" width="19.125" style="14" customWidth="1"/>
    <col min="6399" max="6399" width="8.75390625" style="14" customWidth="1"/>
    <col min="6400" max="6400" width="12.50390625" style="14" customWidth="1"/>
    <col min="6401" max="6401" width="8.50390625" style="14" customWidth="1"/>
    <col min="6402" max="6402" width="12.00390625" style="14" customWidth="1"/>
    <col min="6403" max="6403" width="12.625" style="14" customWidth="1"/>
    <col min="6404" max="6404" width="9.625" style="14" customWidth="1"/>
    <col min="6405" max="6405" width="12.50390625" style="14" customWidth="1"/>
    <col min="6406" max="6406" width="15.875" style="14" customWidth="1"/>
    <col min="6407" max="6408" width="11.625" style="14" customWidth="1"/>
    <col min="6409" max="6409" width="12.625" style="14" customWidth="1"/>
    <col min="6410" max="6410" width="9.625" style="14" customWidth="1"/>
    <col min="6411" max="6411" width="12.50390625" style="14" customWidth="1"/>
    <col min="6412" max="6414" width="9.00390625" style="14" hidden="1" customWidth="1"/>
    <col min="6415" max="6415" width="13.625" style="14" customWidth="1"/>
    <col min="6416" max="6650" width="9.00390625" style="14" customWidth="1"/>
    <col min="6651" max="6651" width="3.125" style="14" customWidth="1"/>
    <col min="6652" max="6652" width="17.875" style="14" customWidth="1"/>
    <col min="6653" max="6653" width="10.875" style="14" customWidth="1"/>
    <col min="6654" max="6654" width="19.125" style="14" customWidth="1"/>
    <col min="6655" max="6655" width="8.75390625" style="14" customWidth="1"/>
    <col min="6656" max="6656" width="12.50390625" style="14" customWidth="1"/>
    <col min="6657" max="6657" width="8.50390625" style="14" customWidth="1"/>
    <col min="6658" max="6658" width="12.00390625" style="14" customWidth="1"/>
    <col min="6659" max="6659" width="12.625" style="14" customWidth="1"/>
    <col min="6660" max="6660" width="9.625" style="14" customWidth="1"/>
    <col min="6661" max="6661" width="12.50390625" style="14" customWidth="1"/>
    <col min="6662" max="6662" width="15.875" style="14" customWidth="1"/>
    <col min="6663" max="6664" width="11.625" style="14" customWidth="1"/>
    <col min="6665" max="6665" width="12.625" style="14" customWidth="1"/>
    <col min="6666" max="6666" width="9.625" style="14" customWidth="1"/>
    <col min="6667" max="6667" width="12.50390625" style="14" customWidth="1"/>
    <col min="6668" max="6670" width="9.00390625" style="14" hidden="1" customWidth="1"/>
    <col min="6671" max="6671" width="13.625" style="14" customWidth="1"/>
    <col min="6672" max="6906" width="9.00390625" style="14" customWidth="1"/>
    <col min="6907" max="6907" width="3.125" style="14" customWidth="1"/>
    <col min="6908" max="6908" width="17.875" style="14" customWidth="1"/>
    <col min="6909" max="6909" width="10.875" style="14" customWidth="1"/>
    <col min="6910" max="6910" width="19.125" style="14" customWidth="1"/>
    <col min="6911" max="6911" width="8.75390625" style="14" customWidth="1"/>
    <col min="6912" max="6912" width="12.50390625" style="14" customWidth="1"/>
    <col min="6913" max="6913" width="8.50390625" style="14" customWidth="1"/>
    <col min="6914" max="6914" width="12.00390625" style="14" customWidth="1"/>
    <col min="6915" max="6915" width="12.625" style="14" customWidth="1"/>
    <col min="6916" max="6916" width="9.625" style="14" customWidth="1"/>
    <col min="6917" max="6917" width="12.50390625" style="14" customWidth="1"/>
    <col min="6918" max="6918" width="15.875" style="14" customWidth="1"/>
    <col min="6919" max="6920" width="11.625" style="14" customWidth="1"/>
    <col min="6921" max="6921" width="12.625" style="14" customWidth="1"/>
    <col min="6922" max="6922" width="9.625" style="14" customWidth="1"/>
    <col min="6923" max="6923" width="12.50390625" style="14" customWidth="1"/>
    <col min="6924" max="6926" width="9.00390625" style="14" hidden="1" customWidth="1"/>
    <col min="6927" max="6927" width="13.625" style="14" customWidth="1"/>
    <col min="6928" max="7162" width="9.00390625" style="14" customWidth="1"/>
    <col min="7163" max="7163" width="3.125" style="14" customWidth="1"/>
    <col min="7164" max="7164" width="17.875" style="14" customWidth="1"/>
    <col min="7165" max="7165" width="10.875" style="14" customWidth="1"/>
    <col min="7166" max="7166" width="19.125" style="14" customWidth="1"/>
    <col min="7167" max="7167" width="8.75390625" style="14" customWidth="1"/>
    <col min="7168" max="7168" width="12.50390625" style="14" customWidth="1"/>
    <col min="7169" max="7169" width="8.50390625" style="14" customWidth="1"/>
    <col min="7170" max="7170" width="12.00390625" style="14" customWidth="1"/>
    <col min="7171" max="7171" width="12.625" style="14" customWidth="1"/>
    <col min="7172" max="7172" width="9.625" style="14" customWidth="1"/>
    <col min="7173" max="7173" width="12.50390625" style="14" customWidth="1"/>
    <col min="7174" max="7174" width="15.875" style="14" customWidth="1"/>
    <col min="7175" max="7176" width="11.625" style="14" customWidth="1"/>
    <col min="7177" max="7177" width="12.625" style="14" customWidth="1"/>
    <col min="7178" max="7178" width="9.625" style="14" customWidth="1"/>
    <col min="7179" max="7179" width="12.50390625" style="14" customWidth="1"/>
    <col min="7180" max="7182" width="9.00390625" style="14" hidden="1" customWidth="1"/>
    <col min="7183" max="7183" width="13.625" style="14" customWidth="1"/>
    <col min="7184" max="7418" width="9.00390625" style="14" customWidth="1"/>
    <col min="7419" max="7419" width="3.125" style="14" customWidth="1"/>
    <col min="7420" max="7420" width="17.875" style="14" customWidth="1"/>
    <col min="7421" max="7421" width="10.875" style="14" customWidth="1"/>
    <col min="7422" max="7422" width="19.125" style="14" customWidth="1"/>
    <col min="7423" max="7423" width="8.75390625" style="14" customWidth="1"/>
    <col min="7424" max="7424" width="12.50390625" style="14" customWidth="1"/>
    <col min="7425" max="7425" width="8.50390625" style="14" customWidth="1"/>
    <col min="7426" max="7426" width="12.00390625" style="14" customWidth="1"/>
    <col min="7427" max="7427" width="12.625" style="14" customWidth="1"/>
    <col min="7428" max="7428" width="9.625" style="14" customWidth="1"/>
    <col min="7429" max="7429" width="12.50390625" style="14" customWidth="1"/>
    <col min="7430" max="7430" width="15.875" style="14" customWidth="1"/>
    <col min="7431" max="7432" width="11.625" style="14" customWidth="1"/>
    <col min="7433" max="7433" width="12.625" style="14" customWidth="1"/>
    <col min="7434" max="7434" width="9.625" style="14" customWidth="1"/>
    <col min="7435" max="7435" width="12.50390625" style="14" customWidth="1"/>
    <col min="7436" max="7438" width="9.00390625" style="14" hidden="1" customWidth="1"/>
    <col min="7439" max="7439" width="13.625" style="14" customWidth="1"/>
    <col min="7440" max="7674" width="9.00390625" style="14" customWidth="1"/>
    <col min="7675" max="7675" width="3.125" style="14" customWidth="1"/>
    <col min="7676" max="7676" width="17.875" style="14" customWidth="1"/>
    <col min="7677" max="7677" width="10.875" style="14" customWidth="1"/>
    <col min="7678" max="7678" width="19.125" style="14" customWidth="1"/>
    <col min="7679" max="7679" width="8.75390625" style="14" customWidth="1"/>
    <col min="7680" max="7680" width="12.50390625" style="14" customWidth="1"/>
    <col min="7681" max="7681" width="8.50390625" style="14" customWidth="1"/>
    <col min="7682" max="7682" width="12.00390625" style="14" customWidth="1"/>
    <col min="7683" max="7683" width="12.625" style="14" customWidth="1"/>
    <col min="7684" max="7684" width="9.625" style="14" customWidth="1"/>
    <col min="7685" max="7685" width="12.50390625" style="14" customWidth="1"/>
    <col min="7686" max="7686" width="15.875" style="14" customWidth="1"/>
    <col min="7687" max="7688" width="11.625" style="14" customWidth="1"/>
    <col min="7689" max="7689" width="12.625" style="14" customWidth="1"/>
    <col min="7690" max="7690" width="9.625" style="14" customWidth="1"/>
    <col min="7691" max="7691" width="12.50390625" style="14" customWidth="1"/>
    <col min="7692" max="7694" width="9.00390625" style="14" hidden="1" customWidth="1"/>
    <col min="7695" max="7695" width="13.625" style="14" customWidth="1"/>
    <col min="7696" max="7930" width="9.00390625" style="14" customWidth="1"/>
    <col min="7931" max="7931" width="3.125" style="14" customWidth="1"/>
    <col min="7932" max="7932" width="17.875" style="14" customWidth="1"/>
    <col min="7933" max="7933" width="10.875" style="14" customWidth="1"/>
    <col min="7934" max="7934" width="19.125" style="14" customWidth="1"/>
    <col min="7935" max="7935" width="8.75390625" style="14" customWidth="1"/>
    <col min="7936" max="7936" width="12.50390625" style="14" customWidth="1"/>
    <col min="7937" max="7937" width="8.50390625" style="14" customWidth="1"/>
    <col min="7938" max="7938" width="12.00390625" style="14" customWidth="1"/>
    <col min="7939" max="7939" width="12.625" style="14" customWidth="1"/>
    <col min="7940" max="7940" width="9.625" style="14" customWidth="1"/>
    <col min="7941" max="7941" width="12.50390625" style="14" customWidth="1"/>
    <col min="7942" max="7942" width="15.875" style="14" customWidth="1"/>
    <col min="7943" max="7944" width="11.625" style="14" customWidth="1"/>
    <col min="7945" max="7945" width="12.625" style="14" customWidth="1"/>
    <col min="7946" max="7946" width="9.625" style="14" customWidth="1"/>
    <col min="7947" max="7947" width="12.50390625" style="14" customWidth="1"/>
    <col min="7948" max="7950" width="9.00390625" style="14" hidden="1" customWidth="1"/>
    <col min="7951" max="7951" width="13.625" style="14" customWidth="1"/>
    <col min="7952" max="8186" width="9.00390625" style="14" customWidth="1"/>
    <col min="8187" max="8187" width="3.125" style="14" customWidth="1"/>
    <col min="8188" max="8188" width="17.875" style="14" customWidth="1"/>
    <col min="8189" max="8189" width="10.875" style="14" customWidth="1"/>
    <col min="8190" max="8190" width="19.125" style="14" customWidth="1"/>
    <col min="8191" max="8191" width="8.75390625" style="14" customWidth="1"/>
    <col min="8192" max="8192" width="12.50390625" style="14" customWidth="1"/>
    <col min="8193" max="8193" width="8.50390625" style="14" customWidth="1"/>
    <col min="8194" max="8194" width="12.00390625" style="14" customWidth="1"/>
    <col min="8195" max="8195" width="12.625" style="14" customWidth="1"/>
    <col min="8196" max="8196" width="9.625" style="14" customWidth="1"/>
    <col min="8197" max="8197" width="12.50390625" style="14" customWidth="1"/>
    <col min="8198" max="8198" width="15.875" style="14" customWidth="1"/>
    <col min="8199" max="8200" width="11.625" style="14" customWidth="1"/>
    <col min="8201" max="8201" width="12.625" style="14" customWidth="1"/>
    <col min="8202" max="8202" width="9.625" style="14" customWidth="1"/>
    <col min="8203" max="8203" width="12.50390625" style="14" customWidth="1"/>
    <col min="8204" max="8206" width="9.00390625" style="14" hidden="1" customWidth="1"/>
    <col min="8207" max="8207" width="13.625" style="14" customWidth="1"/>
    <col min="8208" max="8442" width="9.00390625" style="14" customWidth="1"/>
    <col min="8443" max="8443" width="3.125" style="14" customWidth="1"/>
    <col min="8444" max="8444" width="17.875" style="14" customWidth="1"/>
    <col min="8445" max="8445" width="10.875" style="14" customWidth="1"/>
    <col min="8446" max="8446" width="19.125" style="14" customWidth="1"/>
    <col min="8447" max="8447" width="8.75390625" style="14" customWidth="1"/>
    <col min="8448" max="8448" width="12.50390625" style="14" customWidth="1"/>
    <col min="8449" max="8449" width="8.50390625" style="14" customWidth="1"/>
    <col min="8450" max="8450" width="12.00390625" style="14" customWidth="1"/>
    <col min="8451" max="8451" width="12.625" style="14" customWidth="1"/>
    <col min="8452" max="8452" width="9.625" style="14" customWidth="1"/>
    <col min="8453" max="8453" width="12.50390625" style="14" customWidth="1"/>
    <col min="8454" max="8454" width="15.875" style="14" customWidth="1"/>
    <col min="8455" max="8456" width="11.625" style="14" customWidth="1"/>
    <col min="8457" max="8457" width="12.625" style="14" customWidth="1"/>
    <col min="8458" max="8458" width="9.625" style="14" customWidth="1"/>
    <col min="8459" max="8459" width="12.50390625" style="14" customWidth="1"/>
    <col min="8460" max="8462" width="9.00390625" style="14" hidden="1" customWidth="1"/>
    <col min="8463" max="8463" width="13.625" style="14" customWidth="1"/>
    <col min="8464" max="8698" width="9.00390625" style="14" customWidth="1"/>
    <col min="8699" max="8699" width="3.125" style="14" customWidth="1"/>
    <col min="8700" max="8700" width="17.875" style="14" customWidth="1"/>
    <col min="8701" max="8701" width="10.875" style="14" customWidth="1"/>
    <col min="8702" max="8702" width="19.125" style="14" customWidth="1"/>
    <col min="8703" max="8703" width="8.75390625" style="14" customWidth="1"/>
    <col min="8704" max="8704" width="12.50390625" style="14" customWidth="1"/>
    <col min="8705" max="8705" width="8.50390625" style="14" customWidth="1"/>
    <col min="8706" max="8706" width="12.00390625" style="14" customWidth="1"/>
    <col min="8707" max="8707" width="12.625" style="14" customWidth="1"/>
    <col min="8708" max="8708" width="9.625" style="14" customWidth="1"/>
    <col min="8709" max="8709" width="12.50390625" style="14" customWidth="1"/>
    <col min="8710" max="8710" width="15.875" style="14" customWidth="1"/>
    <col min="8711" max="8712" width="11.625" style="14" customWidth="1"/>
    <col min="8713" max="8713" width="12.625" style="14" customWidth="1"/>
    <col min="8714" max="8714" width="9.625" style="14" customWidth="1"/>
    <col min="8715" max="8715" width="12.50390625" style="14" customWidth="1"/>
    <col min="8716" max="8718" width="9.00390625" style="14" hidden="1" customWidth="1"/>
    <col min="8719" max="8719" width="13.625" style="14" customWidth="1"/>
    <col min="8720" max="8954" width="9.00390625" style="14" customWidth="1"/>
    <col min="8955" max="8955" width="3.125" style="14" customWidth="1"/>
    <col min="8956" max="8956" width="17.875" style="14" customWidth="1"/>
    <col min="8957" max="8957" width="10.875" style="14" customWidth="1"/>
    <col min="8958" max="8958" width="19.125" style="14" customWidth="1"/>
    <col min="8959" max="8959" width="8.75390625" style="14" customWidth="1"/>
    <col min="8960" max="8960" width="12.50390625" style="14" customWidth="1"/>
    <col min="8961" max="8961" width="8.50390625" style="14" customWidth="1"/>
    <col min="8962" max="8962" width="12.00390625" style="14" customWidth="1"/>
    <col min="8963" max="8963" width="12.625" style="14" customWidth="1"/>
    <col min="8964" max="8964" width="9.625" style="14" customWidth="1"/>
    <col min="8965" max="8965" width="12.50390625" style="14" customWidth="1"/>
    <col min="8966" max="8966" width="15.875" style="14" customWidth="1"/>
    <col min="8967" max="8968" width="11.625" style="14" customWidth="1"/>
    <col min="8969" max="8969" width="12.625" style="14" customWidth="1"/>
    <col min="8970" max="8970" width="9.625" style="14" customWidth="1"/>
    <col min="8971" max="8971" width="12.50390625" style="14" customWidth="1"/>
    <col min="8972" max="8974" width="9.00390625" style="14" hidden="1" customWidth="1"/>
    <col min="8975" max="8975" width="13.625" style="14" customWidth="1"/>
    <col min="8976" max="9210" width="9.00390625" style="14" customWidth="1"/>
    <col min="9211" max="9211" width="3.125" style="14" customWidth="1"/>
    <col min="9212" max="9212" width="17.875" style="14" customWidth="1"/>
    <col min="9213" max="9213" width="10.875" style="14" customWidth="1"/>
    <col min="9214" max="9214" width="19.125" style="14" customWidth="1"/>
    <col min="9215" max="9215" width="8.75390625" style="14" customWidth="1"/>
    <col min="9216" max="9216" width="12.50390625" style="14" customWidth="1"/>
    <col min="9217" max="9217" width="8.50390625" style="14" customWidth="1"/>
    <col min="9218" max="9218" width="12.00390625" style="14" customWidth="1"/>
    <col min="9219" max="9219" width="12.625" style="14" customWidth="1"/>
    <col min="9220" max="9220" width="9.625" style="14" customWidth="1"/>
    <col min="9221" max="9221" width="12.50390625" style="14" customWidth="1"/>
    <col min="9222" max="9222" width="15.875" style="14" customWidth="1"/>
    <col min="9223" max="9224" width="11.625" style="14" customWidth="1"/>
    <col min="9225" max="9225" width="12.625" style="14" customWidth="1"/>
    <col min="9226" max="9226" width="9.625" style="14" customWidth="1"/>
    <col min="9227" max="9227" width="12.50390625" style="14" customWidth="1"/>
    <col min="9228" max="9230" width="9.00390625" style="14" hidden="1" customWidth="1"/>
    <col min="9231" max="9231" width="13.625" style="14" customWidth="1"/>
    <col min="9232" max="9466" width="9.00390625" style="14" customWidth="1"/>
    <col min="9467" max="9467" width="3.125" style="14" customWidth="1"/>
    <col min="9468" max="9468" width="17.875" style="14" customWidth="1"/>
    <col min="9469" max="9469" width="10.875" style="14" customWidth="1"/>
    <col min="9470" max="9470" width="19.125" style="14" customWidth="1"/>
    <col min="9471" max="9471" width="8.75390625" style="14" customWidth="1"/>
    <col min="9472" max="9472" width="12.50390625" style="14" customWidth="1"/>
    <col min="9473" max="9473" width="8.50390625" style="14" customWidth="1"/>
    <col min="9474" max="9474" width="12.00390625" style="14" customWidth="1"/>
    <col min="9475" max="9475" width="12.625" style="14" customWidth="1"/>
    <col min="9476" max="9476" width="9.625" style="14" customWidth="1"/>
    <col min="9477" max="9477" width="12.50390625" style="14" customWidth="1"/>
    <col min="9478" max="9478" width="15.875" style="14" customWidth="1"/>
    <col min="9479" max="9480" width="11.625" style="14" customWidth="1"/>
    <col min="9481" max="9481" width="12.625" style="14" customWidth="1"/>
    <col min="9482" max="9482" width="9.625" style="14" customWidth="1"/>
    <col min="9483" max="9483" width="12.50390625" style="14" customWidth="1"/>
    <col min="9484" max="9486" width="9.00390625" style="14" hidden="1" customWidth="1"/>
    <col min="9487" max="9487" width="13.625" style="14" customWidth="1"/>
    <col min="9488" max="9722" width="9.00390625" style="14" customWidth="1"/>
    <col min="9723" max="9723" width="3.125" style="14" customWidth="1"/>
    <col min="9724" max="9724" width="17.875" style="14" customWidth="1"/>
    <col min="9725" max="9725" width="10.875" style="14" customWidth="1"/>
    <col min="9726" max="9726" width="19.125" style="14" customWidth="1"/>
    <col min="9727" max="9727" width="8.75390625" style="14" customWidth="1"/>
    <col min="9728" max="9728" width="12.50390625" style="14" customWidth="1"/>
    <col min="9729" max="9729" width="8.50390625" style="14" customWidth="1"/>
    <col min="9730" max="9730" width="12.00390625" style="14" customWidth="1"/>
    <col min="9731" max="9731" width="12.625" style="14" customWidth="1"/>
    <col min="9732" max="9732" width="9.625" style="14" customWidth="1"/>
    <col min="9733" max="9733" width="12.50390625" style="14" customWidth="1"/>
    <col min="9734" max="9734" width="15.875" style="14" customWidth="1"/>
    <col min="9735" max="9736" width="11.625" style="14" customWidth="1"/>
    <col min="9737" max="9737" width="12.625" style="14" customWidth="1"/>
    <col min="9738" max="9738" width="9.625" style="14" customWidth="1"/>
    <col min="9739" max="9739" width="12.50390625" style="14" customWidth="1"/>
    <col min="9740" max="9742" width="9.00390625" style="14" hidden="1" customWidth="1"/>
    <col min="9743" max="9743" width="13.625" style="14" customWidth="1"/>
    <col min="9744" max="9978" width="9.00390625" style="14" customWidth="1"/>
    <col min="9979" max="9979" width="3.125" style="14" customWidth="1"/>
    <col min="9980" max="9980" width="17.875" style="14" customWidth="1"/>
    <col min="9981" max="9981" width="10.875" style="14" customWidth="1"/>
    <col min="9982" max="9982" width="19.125" style="14" customWidth="1"/>
    <col min="9983" max="9983" width="8.75390625" style="14" customWidth="1"/>
    <col min="9984" max="9984" width="12.50390625" style="14" customWidth="1"/>
    <col min="9985" max="9985" width="8.50390625" style="14" customWidth="1"/>
    <col min="9986" max="9986" width="12.00390625" style="14" customWidth="1"/>
    <col min="9987" max="9987" width="12.625" style="14" customWidth="1"/>
    <col min="9988" max="9988" width="9.625" style="14" customWidth="1"/>
    <col min="9989" max="9989" width="12.50390625" style="14" customWidth="1"/>
    <col min="9990" max="9990" width="15.875" style="14" customWidth="1"/>
    <col min="9991" max="9992" width="11.625" style="14" customWidth="1"/>
    <col min="9993" max="9993" width="12.625" style="14" customWidth="1"/>
    <col min="9994" max="9994" width="9.625" style="14" customWidth="1"/>
    <col min="9995" max="9995" width="12.50390625" style="14" customWidth="1"/>
    <col min="9996" max="9998" width="9.00390625" style="14" hidden="1" customWidth="1"/>
    <col min="9999" max="9999" width="13.625" style="14" customWidth="1"/>
    <col min="10000" max="10234" width="9.00390625" style="14" customWidth="1"/>
    <col min="10235" max="10235" width="3.125" style="14" customWidth="1"/>
    <col min="10236" max="10236" width="17.875" style="14" customWidth="1"/>
    <col min="10237" max="10237" width="10.875" style="14" customWidth="1"/>
    <col min="10238" max="10238" width="19.125" style="14" customWidth="1"/>
    <col min="10239" max="10239" width="8.75390625" style="14" customWidth="1"/>
    <col min="10240" max="10240" width="12.50390625" style="14" customWidth="1"/>
    <col min="10241" max="10241" width="8.50390625" style="14" customWidth="1"/>
    <col min="10242" max="10242" width="12.00390625" style="14" customWidth="1"/>
    <col min="10243" max="10243" width="12.625" style="14" customWidth="1"/>
    <col min="10244" max="10244" width="9.625" style="14" customWidth="1"/>
    <col min="10245" max="10245" width="12.50390625" style="14" customWidth="1"/>
    <col min="10246" max="10246" width="15.875" style="14" customWidth="1"/>
    <col min="10247" max="10248" width="11.625" style="14" customWidth="1"/>
    <col min="10249" max="10249" width="12.625" style="14" customWidth="1"/>
    <col min="10250" max="10250" width="9.625" style="14" customWidth="1"/>
    <col min="10251" max="10251" width="12.50390625" style="14" customWidth="1"/>
    <col min="10252" max="10254" width="9.00390625" style="14" hidden="1" customWidth="1"/>
    <col min="10255" max="10255" width="13.625" style="14" customWidth="1"/>
    <col min="10256" max="10490" width="9.00390625" style="14" customWidth="1"/>
    <col min="10491" max="10491" width="3.125" style="14" customWidth="1"/>
    <col min="10492" max="10492" width="17.875" style="14" customWidth="1"/>
    <col min="10493" max="10493" width="10.875" style="14" customWidth="1"/>
    <col min="10494" max="10494" width="19.125" style="14" customWidth="1"/>
    <col min="10495" max="10495" width="8.75390625" style="14" customWidth="1"/>
    <col min="10496" max="10496" width="12.50390625" style="14" customWidth="1"/>
    <col min="10497" max="10497" width="8.50390625" style="14" customWidth="1"/>
    <col min="10498" max="10498" width="12.00390625" style="14" customWidth="1"/>
    <col min="10499" max="10499" width="12.625" style="14" customWidth="1"/>
    <col min="10500" max="10500" width="9.625" style="14" customWidth="1"/>
    <col min="10501" max="10501" width="12.50390625" style="14" customWidth="1"/>
    <col min="10502" max="10502" width="15.875" style="14" customWidth="1"/>
    <col min="10503" max="10504" width="11.625" style="14" customWidth="1"/>
    <col min="10505" max="10505" width="12.625" style="14" customWidth="1"/>
    <col min="10506" max="10506" width="9.625" style="14" customWidth="1"/>
    <col min="10507" max="10507" width="12.50390625" style="14" customWidth="1"/>
    <col min="10508" max="10510" width="9.00390625" style="14" hidden="1" customWidth="1"/>
    <col min="10511" max="10511" width="13.625" style="14" customWidth="1"/>
    <col min="10512" max="10746" width="9.00390625" style="14" customWidth="1"/>
    <col min="10747" max="10747" width="3.125" style="14" customWidth="1"/>
    <col min="10748" max="10748" width="17.875" style="14" customWidth="1"/>
    <col min="10749" max="10749" width="10.875" style="14" customWidth="1"/>
    <col min="10750" max="10750" width="19.125" style="14" customWidth="1"/>
    <col min="10751" max="10751" width="8.75390625" style="14" customWidth="1"/>
    <col min="10752" max="10752" width="12.50390625" style="14" customWidth="1"/>
    <col min="10753" max="10753" width="8.50390625" style="14" customWidth="1"/>
    <col min="10754" max="10754" width="12.00390625" style="14" customWidth="1"/>
    <col min="10755" max="10755" width="12.625" style="14" customWidth="1"/>
    <col min="10756" max="10756" width="9.625" style="14" customWidth="1"/>
    <col min="10757" max="10757" width="12.50390625" style="14" customWidth="1"/>
    <col min="10758" max="10758" width="15.875" style="14" customWidth="1"/>
    <col min="10759" max="10760" width="11.625" style="14" customWidth="1"/>
    <col min="10761" max="10761" width="12.625" style="14" customWidth="1"/>
    <col min="10762" max="10762" width="9.625" style="14" customWidth="1"/>
    <col min="10763" max="10763" width="12.50390625" style="14" customWidth="1"/>
    <col min="10764" max="10766" width="9.00390625" style="14" hidden="1" customWidth="1"/>
    <col min="10767" max="10767" width="13.625" style="14" customWidth="1"/>
    <col min="10768" max="11002" width="9.00390625" style="14" customWidth="1"/>
    <col min="11003" max="11003" width="3.125" style="14" customWidth="1"/>
    <col min="11004" max="11004" width="17.875" style="14" customWidth="1"/>
    <col min="11005" max="11005" width="10.875" style="14" customWidth="1"/>
    <col min="11006" max="11006" width="19.125" style="14" customWidth="1"/>
    <col min="11007" max="11007" width="8.75390625" style="14" customWidth="1"/>
    <col min="11008" max="11008" width="12.50390625" style="14" customWidth="1"/>
    <col min="11009" max="11009" width="8.50390625" style="14" customWidth="1"/>
    <col min="11010" max="11010" width="12.00390625" style="14" customWidth="1"/>
    <col min="11011" max="11011" width="12.625" style="14" customWidth="1"/>
    <col min="11012" max="11012" width="9.625" style="14" customWidth="1"/>
    <col min="11013" max="11013" width="12.50390625" style="14" customWidth="1"/>
    <col min="11014" max="11014" width="15.875" style="14" customWidth="1"/>
    <col min="11015" max="11016" width="11.625" style="14" customWidth="1"/>
    <col min="11017" max="11017" width="12.625" style="14" customWidth="1"/>
    <col min="11018" max="11018" width="9.625" style="14" customWidth="1"/>
    <col min="11019" max="11019" width="12.50390625" style="14" customWidth="1"/>
    <col min="11020" max="11022" width="9.00390625" style="14" hidden="1" customWidth="1"/>
    <col min="11023" max="11023" width="13.625" style="14" customWidth="1"/>
    <col min="11024" max="11258" width="9.00390625" style="14" customWidth="1"/>
    <col min="11259" max="11259" width="3.125" style="14" customWidth="1"/>
    <col min="11260" max="11260" width="17.875" style="14" customWidth="1"/>
    <col min="11261" max="11261" width="10.875" style="14" customWidth="1"/>
    <col min="11262" max="11262" width="19.125" style="14" customWidth="1"/>
    <col min="11263" max="11263" width="8.75390625" style="14" customWidth="1"/>
    <col min="11264" max="11264" width="12.50390625" style="14" customWidth="1"/>
    <col min="11265" max="11265" width="8.50390625" style="14" customWidth="1"/>
    <col min="11266" max="11266" width="12.00390625" style="14" customWidth="1"/>
    <col min="11267" max="11267" width="12.625" style="14" customWidth="1"/>
    <col min="11268" max="11268" width="9.625" style="14" customWidth="1"/>
    <col min="11269" max="11269" width="12.50390625" style="14" customWidth="1"/>
    <col min="11270" max="11270" width="15.875" style="14" customWidth="1"/>
    <col min="11271" max="11272" width="11.625" style="14" customWidth="1"/>
    <col min="11273" max="11273" width="12.625" style="14" customWidth="1"/>
    <col min="11274" max="11274" width="9.625" style="14" customWidth="1"/>
    <col min="11275" max="11275" width="12.50390625" style="14" customWidth="1"/>
    <col min="11276" max="11278" width="9.00390625" style="14" hidden="1" customWidth="1"/>
    <col min="11279" max="11279" width="13.625" style="14" customWidth="1"/>
    <col min="11280" max="11514" width="9.00390625" style="14" customWidth="1"/>
    <col min="11515" max="11515" width="3.125" style="14" customWidth="1"/>
    <col min="11516" max="11516" width="17.875" style="14" customWidth="1"/>
    <col min="11517" max="11517" width="10.875" style="14" customWidth="1"/>
    <col min="11518" max="11518" width="19.125" style="14" customWidth="1"/>
    <col min="11519" max="11519" width="8.75390625" style="14" customWidth="1"/>
    <col min="11520" max="11520" width="12.50390625" style="14" customWidth="1"/>
    <col min="11521" max="11521" width="8.50390625" style="14" customWidth="1"/>
    <col min="11522" max="11522" width="12.00390625" style="14" customWidth="1"/>
    <col min="11523" max="11523" width="12.625" style="14" customWidth="1"/>
    <col min="11524" max="11524" width="9.625" style="14" customWidth="1"/>
    <col min="11525" max="11525" width="12.50390625" style="14" customWidth="1"/>
    <col min="11526" max="11526" width="15.875" style="14" customWidth="1"/>
    <col min="11527" max="11528" width="11.625" style="14" customWidth="1"/>
    <col min="11529" max="11529" width="12.625" style="14" customWidth="1"/>
    <col min="11530" max="11530" width="9.625" style="14" customWidth="1"/>
    <col min="11531" max="11531" width="12.50390625" style="14" customWidth="1"/>
    <col min="11532" max="11534" width="9.00390625" style="14" hidden="1" customWidth="1"/>
    <col min="11535" max="11535" width="13.625" style="14" customWidth="1"/>
    <col min="11536" max="11770" width="9.00390625" style="14" customWidth="1"/>
    <col min="11771" max="11771" width="3.125" style="14" customWidth="1"/>
    <col min="11772" max="11772" width="17.875" style="14" customWidth="1"/>
    <col min="11773" max="11773" width="10.875" style="14" customWidth="1"/>
    <col min="11774" max="11774" width="19.125" style="14" customWidth="1"/>
    <col min="11775" max="11775" width="8.75390625" style="14" customWidth="1"/>
    <col min="11776" max="11776" width="12.50390625" style="14" customWidth="1"/>
    <col min="11777" max="11777" width="8.50390625" style="14" customWidth="1"/>
    <col min="11778" max="11778" width="12.00390625" style="14" customWidth="1"/>
    <col min="11779" max="11779" width="12.625" style="14" customWidth="1"/>
    <col min="11780" max="11780" width="9.625" style="14" customWidth="1"/>
    <col min="11781" max="11781" width="12.50390625" style="14" customWidth="1"/>
    <col min="11782" max="11782" width="15.875" style="14" customWidth="1"/>
    <col min="11783" max="11784" width="11.625" style="14" customWidth="1"/>
    <col min="11785" max="11785" width="12.625" style="14" customWidth="1"/>
    <col min="11786" max="11786" width="9.625" style="14" customWidth="1"/>
    <col min="11787" max="11787" width="12.50390625" style="14" customWidth="1"/>
    <col min="11788" max="11790" width="9.00390625" style="14" hidden="1" customWidth="1"/>
    <col min="11791" max="11791" width="13.625" style="14" customWidth="1"/>
    <col min="11792" max="12026" width="9.00390625" style="14" customWidth="1"/>
    <col min="12027" max="12027" width="3.125" style="14" customWidth="1"/>
    <col min="12028" max="12028" width="17.875" style="14" customWidth="1"/>
    <col min="12029" max="12029" width="10.875" style="14" customWidth="1"/>
    <col min="12030" max="12030" width="19.125" style="14" customWidth="1"/>
    <col min="12031" max="12031" width="8.75390625" style="14" customWidth="1"/>
    <col min="12032" max="12032" width="12.50390625" style="14" customWidth="1"/>
    <col min="12033" max="12033" width="8.50390625" style="14" customWidth="1"/>
    <col min="12034" max="12034" width="12.00390625" style="14" customWidth="1"/>
    <col min="12035" max="12035" width="12.625" style="14" customWidth="1"/>
    <col min="12036" max="12036" width="9.625" style="14" customWidth="1"/>
    <col min="12037" max="12037" width="12.50390625" style="14" customWidth="1"/>
    <col min="12038" max="12038" width="15.875" style="14" customWidth="1"/>
    <col min="12039" max="12040" width="11.625" style="14" customWidth="1"/>
    <col min="12041" max="12041" width="12.625" style="14" customWidth="1"/>
    <col min="12042" max="12042" width="9.625" style="14" customWidth="1"/>
    <col min="12043" max="12043" width="12.50390625" style="14" customWidth="1"/>
    <col min="12044" max="12046" width="9.00390625" style="14" hidden="1" customWidth="1"/>
    <col min="12047" max="12047" width="13.625" style="14" customWidth="1"/>
    <col min="12048" max="12282" width="9.00390625" style="14" customWidth="1"/>
    <col min="12283" max="12283" width="3.125" style="14" customWidth="1"/>
    <col min="12284" max="12284" width="17.875" style="14" customWidth="1"/>
    <col min="12285" max="12285" width="10.875" style="14" customWidth="1"/>
    <col min="12286" max="12286" width="19.125" style="14" customWidth="1"/>
    <col min="12287" max="12287" width="8.75390625" style="14" customWidth="1"/>
    <col min="12288" max="12288" width="12.50390625" style="14" customWidth="1"/>
    <col min="12289" max="12289" width="8.50390625" style="14" customWidth="1"/>
    <col min="12290" max="12290" width="12.00390625" style="14" customWidth="1"/>
    <col min="12291" max="12291" width="12.625" style="14" customWidth="1"/>
    <col min="12292" max="12292" width="9.625" style="14" customWidth="1"/>
    <col min="12293" max="12293" width="12.50390625" style="14" customWidth="1"/>
    <col min="12294" max="12294" width="15.875" style="14" customWidth="1"/>
    <col min="12295" max="12296" width="11.625" style="14" customWidth="1"/>
    <col min="12297" max="12297" width="12.625" style="14" customWidth="1"/>
    <col min="12298" max="12298" width="9.625" style="14" customWidth="1"/>
    <col min="12299" max="12299" width="12.50390625" style="14" customWidth="1"/>
    <col min="12300" max="12302" width="9.00390625" style="14" hidden="1" customWidth="1"/>
    <col min="12303" max="12303" width="13.625" style="14" customWidth="1"/>
    <col min="12304" max="12538" width="9.00390625" style="14" customWidth="1"/>
    <col min="12539" max="12539" width="3.125" style="14" customWidth="1"/>
    <col min="12540" max="12540" width="17.875" style="14" customWidth="1"/>
    <col min="12541" max="12541" width="10.875" style="14" customWidth="1"/>
    <col min="12542" max="12542" width="19.125" style="14" customWidth="1"/>
    <col min="12543" max="12543" width="8.75390625" style="14" customWidth="1"/>
    <col min="12544" max="12544" width="12.50390625" style="14" customWidth="1"/>
    <col min="12545" max="12545" width="8.50390625" style="14" customWidth="1"/>
    <col min="12546" max="12546" width="12.00390625" style="14" customWidth="1"/>
    <col min="12547" max="12547" width="12.625" style="14" customWidth="1"/>
    <col min="12548" max="12548" width="9.625" style="14" customWidth="1"/>
    <col min="12549" max="12549" width="12.50390625" style="14" customWidth="1"/>
    <col min="12550" max="12550" width="15.875" style="14" customWidth="1"/>
    <col min="12551" max="12552" width="11.625" style="14" customWidth="1"/>
    <col min="12553" max="12553" width="12.625" style="14" customWidth="1"/>
    <col min="12554" max="12554" width="9.625" style="14" customWidth="1"/>
    <col min="12555" max="12555" width="12.50390625" style="14" customWidth="1"/>
    <col min="12556" max="12558" width="9.00390625" style="14" hidden="1" customWidth="1"/>
    <col min="12559" max="12559" width="13.625" style="14" customWidth="1"/>
    <col min="12560" max="12794" width="9.00390625" style="14" customWidth="1"/>
    <col min="12795" max="12795" width="3.125" style="14" customWidth="1"/>
    <col min="12796" max="12796" width="17.875" style="14" customWidth="1"/>
    <col min="12797" max="12797" width="10.875" style="14" customWidth="1"/>
    <col min="12798" max="12798" width="19.125" style="14" customWidth="1"/>
    <col min="12799" max="12799" width="8.75390625" style="14" customWidth="1"/>
    <col min="12800" max="12800" width="12.50390625" style="14" customWidth="1"/>
    <col min="12801" max="12801" width="8.50390625" style="14" customWidth="1"/>
    <col min="12802" max="12802" width="12.00390625" style="14" customWidth="1"/>
    <col min="12803" max="12803" width="12.625" style="14" customWidth="1"/>
    <col min="12804" max="12804" width="9.625" style="14" customWidth="1"/>
    <col min="12805" max="12805" width="12.50390625" style="14" customWidth="1"/>
    <col min="12806" max="12806" width="15.875" style="14" customWidth="1"/>
    <col min="12807" max="12808" width="11.625" style="14" customWidth="1"/>
    <col min="12809" max="12809" width="12.625" style="14" customWidth="1"/>
    <col min="12810" max="12810" width="9.625" style="14" customWidth="1"/>
    <col min="12811" max="12811" width="12.50390625" style="14" customWidth="1"/>
    <col min="12812" max="12814" width="9.00390625" style="14" hidden="1" customWidth="1"/>
    <col min="12815" max="12815" width="13.625" style="14" customWidth="1"/>
    <col min="12816" max="13050" width="9.00390625" style="14" customWidth="1"/>
    <col min="13051" max="13051" width="3.125" style="14" customWidth="1"/>
    <col min="13052" max="13052" width="17.875" style="14" customWidth="1"/>
    <col min="13053" max="13053" width="10.875" style="14" customWidth="1"/>
    <col min="13054" max="13054" width="19.125" style="14" customWidth="1"/>
    <col min="13055" max="13055" width="8.75390625" style="14" customWidth="1"/>
    <col min="13056" max="13056" width="12.50390625" style="14" customWidth="1"/>
    <col min="13057" max="13057" width="8.50390625" style="14" customWidth="1"/>
    <col min="13058" max="13058" width="12.00390625" style="14" customWidth="1"/>
    <col min="13059" max="13059" width="12.625" style="14" customWidth="1"/>
    <col min="13060" max="13060" width="9.625" style="14" customWidth="1"/>
    <col min="13061" max="13061" width="12.50390625" style="14" customWidth="1"/>
    <col min="13062" max="13062" width="15.875" style="14" customWidth="1"/>
    <col min="13063" max="13064" width="11.625" style="14" customWidth="1"/>
    <col min="13065" max="13065" width="12.625" style="14" customWidth="1"/>
    <col min="13066" max="13066" width="9.625" style="14" customWidth="1"/>
    <col min="13067" max="13067" width="12.50390625" style="14" customWidth="1"/>
    <col min="13068" max="13070" width="9.00390625" style="14" hidden="1" customWidth="1"/>
    <col min="13071" max="13071" width="13.625" style="14" customWidth="1"/>
    <col min="13072" max="13306" width="9.00390625" style="14" customWidth="1"/>
    <col min="13307" max="13307" width="3.125" style="14" customWidth="1"/>
    <col min="13308" max="13308" width="17.875" style="14" customWidth="1"/>
    <col min="13309" max="13309" width="10.875" style="14" customWidth="1"/>
    <col min="13310" max="13310" width="19.125" style="14" customWidth="1"/>
    <col min="13311" max="13311" width="8.75390625" style="14" customWidth="1"/>
    <col min="13312" max="13312" width="12.50390625" style="14" customWidth="1"/>
    <col min="13313" max="13313" width="8.50390625" style="14" customWidth="1"/>
    <col min="13314" max="13314" width="12.00390625" style="14" customWidth="1"/>
    <col min="13315" max="13315" width="12.625" style="14" customWidth="1"/>
    <col min="13316" max="13316" width="9.625" style="14" customWidth="1"/>
    <col min="13317" max="13317" width="12.50390625" style="14" customWidth="1"/>
    <col min="13318" max="13318" width="15.875" style="14" customWidth="1"/>
    <col min="13319" max="13320" width="11.625" style="14" customWidth="1"/>
    <col min="13321" max="13321" width="12.625" style="14" customWidth="1"/>
    <col min="13322" max="13322" width="9.625" style="14" customWidth="1"/>
    <col min="13323" max="13323" width="12.50390625" style="14" customWidth="1"/>
    <col min="13324" max="13326" width="9.00390625" style="14" hidden="1" customWidth="1"/>
    <col min="13327" max="13327" width="13.625" style="14" customWidth="1"/>
    <col min="13328" max="13562" width="9.00390625" style="14" customWidth="1"/>
    <col min="13563" max="13563" width="3.125" style="14" customWidth="1"/>
    <col min="13564" max="13564" width="17.875" style="14" customWidth="1"/>
    <col min="13565" max="13565" width="10.875" style="14" customWidth="1"/>
    <col min="13566" max="13566" width="19.125" style="14" customWidth="1"/>
    <col min="13567" max="13567" width="8.75390625" style="14" customWidth="1"/>
    <col min="13568" max="13568" width="12.50390625" style="14" customWidth="1"/>
    <col min="13569" max="13569" width="8.50390625" style="14" customWidth="1"/>
    <col min="13570" max="13570" width="12.00390625" style="14" customWidth="1"/>
    <col min="13571" max="13571" width="12.625" style="14" customWidth="1"/>
    <col min="13572" max="13572" width="9.625" style="14" customWidth="1"/>
    <col min="13573" max="13573" width="12.50390625" style="14" customWidth="1"/>
    <col min="13574" max="13574" width="15.875" style="14" customWidth="1"/>
    <col min="13575" max="13576" width="11.625" style="14" customWidth="1"/>
    <col min="13577" max="13577" width="12.625" style="14" customWidth="1"/>
    <col min="13578" max="13578" width="9.625" style="14" customWidth="1"/>
    <col min="13579" max="13579" width="12.50390625" style="14" customWidth="1"/>
    <col min="13580" max="13582" width="9.00390625" style="14" hidden="1" customWidth="1"/>
    <col min="13583" max="13583" width="13.625" style="14" customWidth="1"/>
    <col min="13584" max="13818" width="9.00390625" style="14" customWidth="1"/>
    <col min="13819" max="13819" width="3.125" style="14" customWidth="1"/>
    <col min="13820" max="13820" width="17.875" style="14" customWidth="1"/>
    <col min="13821" max="13821" width="10.875" style="14" customWidth="1"/>
    <col min="13822" max="13822" width="19.125" style="14" customWidth="1"/>
    <col min="13823" max="13823" width="8.75390625" style="14" customWidth="1"/>
    <col min="13824" max="13824" width="12.50390625" style="14" customWidth="1"/>
    <col min="13825" max="13825" width="8.50390625" style="14" customWidth="1"/>
    <col min="13826" max="13826" width="12.00390625" style="14" customWidth="1"/>
    <col min="13827" max="13827" width="12.625" style="14" customWidth="1"/>
    <col min="13828" max="13828" width="9.625" style="14" customWidth="1"/>
    <col min="13829" max="13829" width="12.50390625" style="14" customWidth="1"/>
    <col min="13830" max="13830" width="15.875" style="14" customWidth="1"/>
    <col min="13831" max="13832" width="11.625" style="14" customWidth="1"/>
    <col min="13833" max="13833" width="12.625" style="14" customWidth="1"/>
    <col min="13834" max="13834" width="9.625" style="14" customWidth="1"/>
    <col min="13835" max="13835" width="12.50390625" style="14" customWidth="1"/>
    <col min="13836" max="13838" width="9.00390625" style="14" hidden="1" customWidth="1"/>
    <col min="13839" max="13839" width="13.625" style="14" customWidth="1"/>
    <col min="13840" max="14074" width="9.00390625" style="14" customWidth="1"/>
    <col min="14075" max="14075" width="3.125" style="14" customWidth="1"/>
    <col min="14076" max="14076" width="17.875" style="14" customWidth="1"/>
    <col min="14077" max="14077" width="10.875" style="14" customWidth="1"/>
    <col min="14078" max="14078" width="19.125" style="14" customWidth="1"/>
    <col min="14079" max="14079" width="8.75390625" style="14" customWidth="1"/>
    <col min="14080" max="14080" width="12.50390625" style="14" customWidth="1"/>
    <col min="14081" max="14081" width="8.50390625" style="14" customWidth="1"/>
    <col min="14082" max="14082" width="12.00390625" style="14" customWidth="1"/>
    <col min="14083" max="14083" width="12.625" style="14" customWidth="1"/>
    <col min="14084" max="14084" width="9.625" style="14" customWidth="1"/>
    <col min="14085" max="14085" width="12.50390625" style="14" customWidth="1"/>
    <col min="14086" max="14086" width="15.875" style="14" customWidth="1"/>
    <col min="14087" max="14088" width="11.625" style="14" customWidth="1"/>
    <col min="14089" max="14089" width="12.625" style="14" customWidth="1"/>
    <col min="14090" max="14090" width="9.625" style="14" customWidth="1"/>
    <col min="14091" max="14091" width="12.50390625" style="14" customWidth="1"/>
    <col min="14092" max="14094" width="9.00390625" style="14" hidden="1" customWidth="1"/>
    <col min="14095" max="14095" width="13.625" style="14" customWidth="1"/>
    <col min="14096" max="14330" width="9.00390625" style="14" customWidth="1"/>
    <col min="14331" max="14331" width="3.125" style="14" customWidth="1"/>
    <col min="14332" max="14332" width="17.875" style="14" customWidth="1"/>
    <col min="14333" max="14333" width="10.875" style="14" customWidth="1"/>
    <col min="14334" max="14334" width="19.125" style="14" customWidth="1"/>
    <col min="14335" max="14335" width="8.75390625" style="14" customWidth="1"/>
    <col min="14336" max="14336" width="12.50390625" style="14" customWidth="1"/>
    <col min="14337" max="14337" width="8.50390625" style="14" customWidth="1"/>
    <col min="14338" max="14338" width="12.00390625" style="14" customWidth="1"/>
    <col min="14339" max="14339" width="12.625" style="14" customWidth="1"/>
    <col min="14340" max="14340" width="9.625" style="14" customWidth="1"/>
    <col min="14341" max="14341" width="12.50390625" style="14" customWidth="1"/>
    <col min="14342" max="14342" width="15.875" style="14" customWidth="1"/>
    <col min="14343" max="14344" width="11.625" style="14" customWidth="1"/>
    <col min="14345" max="14345" width="12.625" style="14" customWidth="1"/>
    <col min="14346" max="14346" width="9.625" style="14" customWidth="1"/>
    <col min="14347" max="14347" width="12.50390625" style="14" customWidth="1"/>
    <col min="14348" max="14350" width="9.00390625" style="14" hidden="1" customWidth="1"/>
    <col min="14351" max="14351" width="13.625" style="14" customWidth="1"/>
    <col min="14352" max="14586" width="9.00390625" style="14" customWidth="1"/>
    <col min="14587" max="14587" width="3.125" style="14" customWidth="1"/>
    <col min="14588" max="14588" width="17.875" style="14" customWidth="1"/>
    <col min="14589" max="14589" width="10.875" style="14" customWidth="1"/>
    <col min="14590" max="14590" width="19.125" style="14" customWidth="1"/>
    <col min="14591" max="14591" width="8.75390625" style="14" customWidth="1"/>
    <col min="14592" max="14592" width="12.50390625" style="14" customWidth="1"/>
    <col min="14593" max="14593" width="8.50390625" style="14" customWidth="1"/>
    <col min="14594" max="14594" width="12.00390625" style="14" customWidth="1"/>
    <col min="14595" max="14595" width="12.625" style="14" customWidth="1"/>
    <col min="14596" max="14596" width="9.625" style="14" customWidth="1"/>
    <col min="14597" max="14597" width="12.50390625" style="14" customWidth="1"/>
    <col min="14598" max="14598" width="15.875" style="14" customWidth="1"/>
    <col min="14599" max="14600" width="11.625" style="14" customWidth="1"/>
    <col min="14601" max="14601" width="12.625" style="14" customWidth="1"/>
    <col min="14602" max="14602" width="9.625" style="14" customWidth="1"/>
    <col min="14603" max="14603" width="12.50390625" style="14" customWidth="1"/>
    <col min="14604" max="14606" width="9.00390625" style="14" hidden="1" customWidth="1"/>
    <col min="14607" max="14607" width="13.625" style="14" customWidth="1"/>
    <col min="14608" max="14842" width="9.00390625" style="14" customWidth="1"/>
    <col min="14843" max="14843" width="3.125" style="14" customWidth="1"/>
    <col min="14844" max="14844" width="17.875" style="14" customWidth="1"/>
    <col min="14845" max="14845" width="10.875" style="14" customWidth="1"/>
    <col min="14846" max="14846" width="19.125" style="14" customWidth="1"/>
    <col min="14847" max="14847" width="8.75390625" style="14" customWidth="1"/>
    <col min="14848" max="14848" width="12.50390625" style="14" customWidth="1"/>
    <col min="14849" max="14849" width="8.50390625" style="14" customWidth="1"/>
    <col min="14850" max="14850" width="12.00390625" style="14" customWidth="1"/>
    <col min="14851" max="14851" width="12.625" style="14" customWidth="1"/>
    <col min="14852" max="14852" width="9.625" style="14" customWidth="1"/>
    <col min="14853" max="14853" width="12.50390625" style="14" customWidth="1"/>
    <col min="14854" max="14854" width="15.875" style="14" customWidth="1"/>
    <col min="14855" max="14856" width="11.625" style="14" customWidth="1"/>
    <col min="14857" max="14857" width="12.625" style="14" customWidth="1"/>
    <col min="14858" max="14858" width="9.625" style="14" customWidth="1"/>
    <col min="14859" max="14859" width="12.50390625" style="14" customWidth="1"/>
    <col min="14860" max="14862" width="9.00390625" style="14" hidden="1" customWidth="1"/>
    <col min="14863" max="14863" width="13.625" style="14" customWidth="1"/>
    <col min="14864" max="15098" width="9.00390625" style="14" customWidth="1"/>
    <col min="15099" max="15099" width="3.125" style="14" customWidth="1"/>
    <col min="15100" max="15100" width="17.875" style="14" customWidth="1"/>
    <col min="15101" max="15101" width="10.875" style="14" customWidth="1"/>
    <col min="15102" max="15102" width="19.125" style="14" customWidth="1"/>
    <col min="15103" max="15103" width="8.75390625" style="14" customWidth="1"/>
    <col min="15104" max="15104" width="12.50390625" style="14" customWidth="1"/>
    <col min="15105" max="15105" width="8.50390625" style="14" customWidth="1"/>
    <col min="15106" max="15106" width="12.00390625" style="14" customWidth="1"/>
    <col min="15107" max="15107" width="12.625" style="14" customWidth="1"/>
    <col min="15108" max="15108" width="9.625" style="14" customWidth="1"/>
    <col min="15109" max="15109" width="12.50390625" style="14" customWidth="1"/>
    <col min="15110" max="15110" width="15.875" style="14" customWidth="1"/>
    <col min="15111" max="15112" width="11.625" style="14" customWidth="1"/>
    <col min="15113" max="15113" width="12.625" style="14" customWidth="1"/>
    <col min="15114" max="15114" width="9.625" style="14" customWidth="1"/>
    <col min="15115" max="15115" width="12.50390625" style="14" customWidth="1"/>
    <col min="15116" max="15118" width="9.00390625" style="14" hidden="1" customWidth="1"/>
    <col min="15119" max="15119" width="13.625" style="14" customWidth="1"/>
    <col min="15120" max="15354" width="9.00390625" style="14" customWidth="1"/>
    <col min="15355" max="15355" width="3.125" style="14" customWidth="1"/>
    <col min="15356" max="15356" width="17.875" style="14" customWidth="1"/>
    <col min="15357" max="15357" width="10.875" style="14" customWidth="1"/>
    <col min="15358" max="15358" width="19.125" style="14" customWidth="1"/>
    <col min="15359" max="15359" width="8.75390625" style="14" customWidth="1"/>
    <col min="15360" max="15360" width="12.50390625" style="14" customWidth="1"/>
    <col min="15361" max="15361" width="8.50390625" style="14" customWidth="1"/>
    <col min="15362" max="15362" width="12.00390625" style="14" customWidth="1"/>
    <col min="15363" max="15363" width="12.625" style="14" customWidth="1"/>
    <col min="15364" max="15364" width="9.625" style="14" customWidth="1"/>
    <col min="15365" max="15365" width="12.50390625" style="14" customWidth="1"/>
    <col min="15366" max="15366" width="15.875" style="14" customWidth="1"/>
    <col min="15367" max="15368" width="11.625" style="14" customWidth="1"/>
    <col min="15369" max="15369" width="12.625" style="14" customWidth="1"/>
    <col min="15370" max="15370" width="9.625" style="14" customWidth="1"/>
    <col min="15371" max="15371" width="12.50390625" style="14" customWidth="1"/>
    <col min="15372" max="15374" width="9.00390625" style="14" hidden="1" customWidth="1"/>
    <col min="15375" max="15375" width="13.625" style="14" customWidth="1"/>
    <col min="15376" max="15610" width="9.00390625" style="14" customWidth="1"/>
    <col min="15611" max="15611" width="3.125" style="14" customWidth="1"/>
    <col min="15612" max="15612" width="17.875" style="14" customWidth="1"/>
    <col min="15613" max="15613" width="10.875" style="14" customWidth="1"/>
    <col min="15614" max="15614" width="19.125" style="14" customWidth="1"/>
    <col min="15615" max="15615" width="8.75390625" style="14" customWidth="1"/>
    <col min="15616" max="15616" width="12.50390625" style="14" customWidth="1"/>
    <col min="15617" max="15617" width="8.50390625" style="14" customWidth="1"/>
    <col min="15618" max="15618" width="12.00390625" style="14" customWidth="1"/>
    <col min="15619" max="15619" width="12.625" style="14" customWidth="1"/>
    <col min="15620" max="15620" width="9.625" style="14" customWidth="1"/>
    <col min="15621" max="15621" width="12.50390625" style="14" customWidth="1"/>
    <col min="15622" max="15622" width="15.875" style="14" customWidth="1"/>
    <col min="15623" max="15624" width="11.625" style="14" customWidth="1"/>
    <col min="15625" max="15625" width="12.625" style="14" customWidth="1"/>
    <col min="15626" max="15626" width="9.625" style="14" customWidth="1"/>
    <col min="15627" max="15627" width="12.50390625" style="14" customWidth="1"/>
    <col min="15628" max="15630" width="9.00390625" style="14" hidden="1" customWidth="1"/>
    <col min="15631" max="15631" width="13.625" style="14" customWidth="1"/>
    <col min="15632" max="15866" width="9.00390625" style="14" customWidth="1"/>
    <col min="15867" max="15867" width="3.125" style="14" customWidth="1"/>
    <col min="15868" max="15868" width="17.875" style="14" customWidth="1"/>
    <col min="15869" max="15869" width="10.875" style="14" customWidth="1"/>
    <col min="15870" max="15870" width="19.125" style="14" customWidth="1"/>
    <col min="15871" max="15871" width="8.75390625" style="14" customWidth="1"/>
    <col min="15872" max="15872" width="12.50390625" style="14" customWidth="1"/>
    <col min="15873" max="15873" width="8.50390625" style="14" customWidth="1"/>
    <col min="15874" max="15874" width="12.00390625" style="14" customWidth="1"/>
    <col min="15875" max="15875" width="12.625" style="14" customWidth="1"/>
    <col min="15876" max="15876" width="9.625" style="14" customWidth="1"/>
    <col min="15877" max="15877" width="12.50390625" style="14" customWidth="1"/>
    <col min="15878" max="15878" width="15.875" style="14" customWidth="1"/>
    <col min="15879" max="15880" width="11.625" style="14" customWidth="1"/>
    <col min="15881" max="15881" width="12.625" style="14" customWidth="1"/>
    <col min="15882" max="15882" width="9.625" style="14" customWidth="1"/>
    <col min="15883" max="15883" width="12.50390625" style="14" customWidth="1"/>
    <col min="15884" max="15886" width="9.00390625" style="14" hidden="1" customWidth="1"/>
    <col min="15887" max="15887" width="13.625" style="14" customWidth="1"/>
    <col min="15888" max="16122" width="9.00390625" style="14" customWidth="1"/>
    <col min="16123" max="16123" width="3.125" style="14" customWidth="1"/>
    <col min="16124" max="16124" width="17.875" style="14" customWidth="1"/>
    <col min="16125" max="16125" width="10.875" style="14" customWidth="1"/>
    <col min="16126" max="16126" width="19.125" style="14" customWidth="1"/>
    <col min="16127" max="16127" width="8.75390625" style="14" customWidth="1"/>
    <col min="16128" max="16128" width="12.50390625" style="14" customWidth="1"/>
    <col min="16129" max="16129" width="8.50390625" style="14" customWidth="1"/>
    <col min="16130" max="16130" width="12.00390625" style="14" customWidth="1"/>
    <col min="16131" max="16131" width="12.625" style="14" customWidth="1"/>
    <col min="16132" max="16132" width="9.625" style="14" customWidth="1"/>
    <col min="16133" max="16133" width="12.50390625" style="14" customWidth="1"/>
    <col min="16134" max="16134" width="15.875" style="14" customWidth="1"/>
    <col min="16135" max="16136" width="11.625" style="14" customWidth="1"/>
    <col min="16137" max="16137" width="12.625" style="14" customWidth="1"/>
    <col min="16138" max="16138" width="9.625" style="14" customWidth="1"/>
    <col min="16139" max="16139" width="12.50390625" style="14" customWidth="1"/>
    <col min="16140" max="16142" width="9.00390625" style="14" hidden="1" customWidth="1"/>
    <col min="16143" max="16143" width="13.625" style="14" customWidth="1"/>
    <col min="16144" max="16384" width="9.00390625" style="14" customWidth="1"/>
  </cols>
  <sheetData>
    <row r="1" ht="21">
      <c r="B1" s="14" t="s">
        <v>193</v>
      </c>
    </row>
    <row r="2" spans="2:17" ht="15.75">
      <c r="B2" s="11" t="s">
        <v>227</v>
      </c>
      <c r="C2" s="12"/>
      <c r="D2" s="12"/>
      <c r="E2" s="12"/>
      <c r="F2" s="12"/>
      <c r="G2" s="12"/>
      <c r="H2" s="12"/>
      <c r="I2" s="140"/>
      <c r="J2" s="12"/>
      <c r="K2" s="140"/>
      <c r="L2" s="140"/>
      <c r="M2" s="12"/>
      <c r="N2" s="140"/>
      <c r="O2" s="57"/>
      <c r="P2" s="69"/>
      <c r="Q2" s="57"/>
    </row>
    <row r="3" spans="2:18" ht="17.25" thickBot="1">
      <c r="B3" s="15" t="s">
        <v>236</v>
      </c>
      <c r="R3" s="270" t="s">
        <v>143</v>
      </c>
    </row>
    <row r="4" spans="2:18" s="139" customFormat="1" ht="42.75">
      <c r="B4" s="137" t="s">
        <v>48</v>
      </c>
      <c r="C4" s="16" t="s">
        <v>177</v>
      </c>
      <c r="D4" s="162" t="s">
        <v>49</v>
      </c>
      <c r="E4" s="138" t="s">
        <v>50</v>
      </c>
      <c r="F4" s="16" t="s">
        <v>175</v>
      </c>
      <c r="G4" s="162" t="s">
        <v>49</v>
      </c>
      <c r="H4" s="138" t="s">
        <v>50</v>
      </c>
      <c r="I4" s="16" t="s">
        <v>136</v>
      </c>
      <c r="J4" s="162" t="s">
        <v>139</v>
      </c>
      <c r="K4" s="138" t="s">
        <v>140</v>
      </c>
      <c r="L4" s="16" t="s">
        <v>137</v>
      </c>
      <c r="M4" s="162" t="s">
        <v>138</v>
      </c>
      <c r="N4" s="138" t="s">
        <v>141</v>
      </c>
      <c r="O4" s="291" t="s">
        <v>233</v>
      </c>
      <c r="P4" s="313" t="s">
        <v>234</v>
      </c>
      <c r="Q4" s="302" t="s">
        <v>235</v>
      </c>
      <c r="R4" s="319" t="s">
        <v>102</v>
      </c>
    </row>
    <row r="5" spans="2:19" ht="15.75">
      <c r="B5" s="17" t="s">
        <v>51</v>
      </c>
      <c r="C5" s="19">
        <f>SUM(C6:C9)</f>
        <v>46073</v>
      </c>
      <c r="D5" s="18">
        <v>1047</v>
      </c>
      <c r="E5" s="119">
        <v>2013</v>
      </c>
      <c r="F5" s="19">
        <f>SUM(F6:F9)</f>
        <v>43885</v>
      </c>
      <c r="G5" s="18">
        <v>903</v>
      </c>
      <c r="H5" s="119">
        <v>1706</v>
      </c>
      <c r="I5" s="172">
        <f>SUM(I6:I9)</f>
        <v>43561</v>
      </c>
      <c r="J5" s="18">
        <v>900</v>
      </c>
      <c r="K5" s="173">
        <v>1700</v>
      </c>
      <c r="L5" s="172">
        <f>SUM(L6:L9)</f>
        <v>43561</v>
      </c>
      <c r="M5" s="18">
        <v>900</v>
      </c>
      <c r="N5" s="173">
        <v>1700</v>
      </c>
      <c r="O5" s="292">
        <f>SUM(O6:O9)</f>
        <v>0</v>
      </c>
      <c r="P5" s="314"/>
      <c r="Q5" s="303"/>
      <c r="R5" s="320" t="s">
        <v>95</v>
      </c>
      <c r="S5" s="42"/>
    </row>
    <row r="6" spans="2:19" ht="29.45" customHeight="1">
      <c r="B6" s="20" t="s">
        <v>52</v>
      </c>
      <c r="C6" s="22">
        <v>23674</v>
      </c>
      <c r="D6" s="21"/>
      <c r="E6" s="120"/>
      <c r="F6" s="22">
        <v>21056</v>
      </c>
      <c r="G6" s="21"/>
      <c r="H6" s="120"/>
      <c r="I6" s="174">
        <v>21600</v>
      </c>
      <c r="J6" s="21"/>
      <c r="K6" s="175"/>
      <c r="L6" s="174">
        <v>21600</v>
      </c>
      <c r="M6" s="21"/>
      <c r="N6" s="175"/>
      <c r="O6" s="293"/>
      <c r="P6" s="72"/>
      <c r="Q6" s="304"/>
      <c r="R6" s="321" t="s">
        <v>99</v>
      </c>
      <c r="S6" s="53"/>
    </row>
    <row r="7" spans="2:19" ht="15.75">
      <c r="B7" s="20" t="s">
        <v>53</v>
      </c>
      <c r="C7" s="121">
        <v>768</v>
      </c>
      <c r="D7" s="21"/>
      <c r="E7" s="120"/>
      <c r="F7" s="121">
        <v>0</v>
      </c>
      <c r="G7" s="21"/>
      <c r="H7" s="120"/>
      <c r="I7" s="176">
        <v>661</v>
      </c>
      <c r="J7" s="21"/>
      <c r="K7" s="175"/>
      <c r="L7" s="176">
        <v>661</v>
      </c>
      <c r="M7" s="21"/>
      <c r="N7" s="175"/>
      <c r="O7" s="294"/>
      <c r="P7" s="72"/>
      <c r="Q7" s="304"/>
      <c r="R7" s="322" t="s">
        <v>96</v>
      </c>
      <c r="S7" s="53"/>
    </row>
    <row r="8" spans="2:19" ht="15.75">
      <c r="B8" s="23" t="s">
        <v>54</v>
      </c>
      <c r="C8" s="22">
        <v>2849</v>
      </c>
      <c r="D8" s="24"/>
      <c r="E8" s="122"/>
      <c r="F8" s="22">
        <v>4046</v>
      </c>
      <c r="G8" s="24"/>
      <c r="H8" s="122"/>
      <c r="I8" s="174">
        <v>3300</v>
      </c>
      <c r="J8" s="24"/>
      <c r="K8" s="177"/>
      <c r="L8" s="174">
        <v>3300</v>
      </c>
      <c r="M8" s="24"/>
      <c r="N8" s="177"/>
      <c r="O8" s="293"/>
      <c r="P8" s="315"/>
      <c r="Q8" s="305"/>
      <c r="R8" s="322" t="s">
        <v>97</v>
      </c>
      <c r="S8" s="53"/>
    </row>
    <row r="9" spans="2:19" ht="17.25" thickBot="1">
      <c r="B9" s="23" t="s">
        <v>55</v>
      </c>
      <c r="C9" s="25">
        <v>18782</v>
      </c>
      <c r="D9" s="24"/>
      <c r="E9" s="123"/>
      <c r="F9" s="25">
        <v>18783</v>
      </c>
      <c r="G9" s="24"/>
      <c r="H9" s="123"/>
      <c r="I9" s="178">
        <v>18000</v>
      </c>
      <c r="J9" s="24"/>
      <c r="K9" s="179"/>
      <c r="L9" s="178">
        <v>18000</v>
      </c>
      <c r="M9" s="24"/>
      <c r="N9" s="179"/>
      <c r="O9" s="295"/>
      <c r="P9" s="315"/>
      <c r="Q9" s="306"/>
      <c r="R9" s="322" t="s">
        <v>97</v>
      </c>
      <c r="S9" s="53"/>
    </row>
    <row r="10" spans="2:19" ht="19.5" customHeight="1" thickTop="1">
      <c r="B10" s="31" t="s">
        <v>56</v>
      </c>
      <c r="C10" s="125">
        <f>SUM(C11:C14)</f>
        <v>156163</v>
      </c>
      <c r="D10" s="26">
        <v>3412</v>
      </c>
      <c r="E10" s="32">
        <v>11716</v>
      </c>
      <c r="F10" s="125">
        <f>SUM(F11:F14)</f>
        <v>158488</v>
      </c>
      <c r="G10" s="26">
        <v>3463</v>
      </c>
      <c r="H10" s="32">
        <v>13417</v>
      </c>
      <c r="I10" s="180">
        <f>SUM(I11:I14)</f>
        <v>157704</v>
      </c>
      <c r="J10" s="26">
        <v>3460</v>
      </c>
      <c r="K10" s="181">
        <v>13500</v>
      </c>
      <c r="L10" s="180">
        <f>SUM(L11:L14)</f>
        <v>157704</v>
      </c>
      <c r="M10" s="26">
        <v>3460</v>
      </c>
      <c r="N10" s="181">
        <v>13500</v>
      </c>
      <c r="O10" s="296">
        <f>SUM(O11:O14)</f>
        <v>0</v>
      </c>
      <c r="P10" s="71"/>
      <c r="Q10" s="307"/>
      <c r="R10" s="320" t="s">
        <v>95</v>
      </c>
      <c r="S10" s="42"/>
    </row>
    <row r="11" spans="2:19" ht="28.15" customHeight="1">
      <c r="B11" s="20" t="s">
        <v>52</v>
      </c>
      <c r="C11" s="22">
        <v>150642</v>
      </c>
      <c r="D11" s="27"/>
      <c r="E11" s="21"/>
      <c r="F11" s="22">
        <v>155471</v>
      </c>
      <c r="G11" s="27"/>
      <c r="H11" s="21"/>
      <c r="I11" s="174">
        <v>152240</v>
      </c>
      <c r="J11" s="27"/>
      <c r="K11" s="182"/>
      <c r="L11" s="174">
        <v>152240</v>
      </c>
      <c r="M11" s="27"/>
      <c r="N11" s="182"/>
      <c r="O11" s="293"/>
      <c r="P11" s="72"/>
      <c r="Q11" s="304"/>
      <c r="R11" s="321" t="s">
        <v>99</v>
      </c>
      <c r="S11" s="53"/>
    </row>
    <row r="12" spans="2:19" ht="25.5" customHeight="1">
      <c r="B12" s="20" t="s">
        <v>53</v>
      </c>
      <c r="C12" s="126">
        <v>2504</v>
      </c>
      <c r="D12" s="27"/>
      <c r="E12" s="21"/>
      <c r="F12" s="126"/>
      <c r="G12" s="27"/>
      <c r="H12" s="21"/>
      <c r="I12" s="176">
        <v>2540</v>
      </c>
      <c r="J12" s="27"/>
      <c r="K12" s="182"/>
      <c r="L12" s="176">
        <v>2540</v>
      </c>
      <c r="M12" s="27"/>
      <c r="N12" s="182"/>
      <c r="O12" s="294"/>
      <c r="P12" s="72"/>
      <c r="Q12" s="304"/>
      <c r="R12" s="322" t="s">
        <v>96</v>
      </c>
      <c r="S12" s="53"/>
    </row>
    <row r="13" spans="2:19" ht="15.75">
      <c r="B13" s="20" t="s">
        <v>57</v>
      </c>
      <c r="C13" s="121">
        <v>224</v>
      </c>
      <c r="D13" s="27"/>
      <c r="E13" s="21"/>
      <c r="F13" s="121">
        <v>224</v>
      </c>
      <c r="G13" s="27"/>
      <c r="H13" s="21"/>
      <c r="I13" s="176">
        <v>224</v>
      </c>
      <c r="J13" s="27"/>
      <c r="K13" s="182"/>
      <c r="L13" s="176">
        <v>224</v>
      </c>
      <c r="M13" s="27"/>
      <c r="N13" s="182"/>
      <c r="O13" s="294"/>
      <c r="P13" s="72"/>
      <c r="Q13" s="304"/>
      <c r="R13" s="322"/>
      <c r="S13" s="53"/>
    </row>
    <row r="14" spans="2:19" ht="17.25" thickBot="1">
      <c r="B14" s="323" t="s">
        <v>55</v>
      </c>
      <c r="C14" s="25">
        <v>2793</v>
      </c>
      <c r="D14" s="28"/>
      <c r="E14" s="127"/>
      <c r="F14" s="25">
        <v>2793</v>
      </c>
      <c r="G14" s="28"/>
      <c r="H14" s="127"/>
      <c r="I14" s="178">
        <v>2700</v>
      </c>
      <c r="J14" s="28"/>
      <c r="K14" s="183"/>
      <c r="L14" s="178">
        <v>2700</v>
      </c>
      <c r="M14" s="28"/>
      <c r="N14" s="183"/>
      <c r="O14" s="295"/>
      <c r="P14" s="73"/>
      <c r="Q14" s="306"/>
      <c r="R14" s="322" t="s">
        <v>103</v>
      </c>
      <c r="S14" s="53"/>
    </row>
    <row r="15" spans="2:19" ht="17.25" thickTop="1">
      <c r="B15" s="29" t="s">
        <v>58</v>
      </c>
      <c r="C15" s="33">
        <f>C16+C17</f>
        <v>1546</v>
      </c>
      <c r="D15" s="30"/>
      <c r="E15" s="128"/>
      <c r="F15" s="33">
        <f>F16+F17</f>
        <v>1500</v>
      </c>
      <c r="G15" s="30"/>
      <c r="H15" s="128"/>
      <c r="I15" s="184">
        <f>I16+I17</f>
        <v>1500</v>
      </c>
      <c r="J15" s="30"/>
      <c r="K15" s="185"/>
      <c r="L15" s="184">
        <f>L16+L17</f>
        <v>1500</v>
      </c>
      <c r="M15" s="30"/>
      <c r="N15" s="185"/>
      <c r="O15" s="297">
        <f>O16+O17</f>
        <v>1800</v>
      </c>
      <c r="P15" s="316"/>
      <c r="Q15" s="308"/>
      <c r="R15" s="320" t="s">
        <v>98</v>
      </c>
      <c r="S15" s="42"/>
    </row>
    <row r="16" spans="2:19" ht="15.75">
      <c r="B16" s="20" t="s">
        <v>59</v>
      </c>
      <c r="C16" s="22">
        <v>346</v>
      </c>
      <c r="D16" s="21"/>
      <c r="E16" s="120"/>
      <c r="F16" s="22">
        <v>300</v>
      </c>
      <c r="G16" s="21"/>
      <c r="H16" s="120"/>
      <c r="I16" s="174">
        <v>300</v>
      </c>
      <c r="J16" s="21"/>
      <c r="K16" s="175"/>
      <c r="L16" s="174">
        <v>300</v>
      </c>
      <c r="M16" s="21"/>
      <c r="N16" s="175"/>
      <c r="O16" s="293">
        <v>600</v>
      </c>
      <c r="P16" s="72"/>
      <c r="Q16" s="304">
        <f>O16*P16</f>
        <v>0</v>
      </c>
      <c r="R16" s="322"/>
      <c r="S16" s="53"/>
    </row>
    <row r="17" spans="2:19" ht="17.25" thickBot="1">
      <c r="B17" s="23" t="s">
        <v>131</v>
      </c>
      <c r="C17" s="25">
        <v>1200</v>
      </c>
      <c r="D17" s="24"/>
      <c r="E17" s="123"/>
      <c r="F17" s="25">
        <v>1200</v>
      </c>
      <c r="G17" s="24"/>
      <c r="H17" s="123"/>
      <c r="I17" s="178">
        <v>1200</v>
      </c>
      <c r="J17" s="24"/>
      <c r="K17" s="179"/>
      <c r="L17" s="178">
        <v>1200</v>
      </c>
      <c r="M17" s="24"/>
      <c r="N17" s="179"/>
      <c r="O17" s="295">
        <v>1200</v>
      </c>
      <c r="P17" s="315"/>
      <c r="Q17" s="306">
        <f>O17*P17</f>
        <v>0</v>
      </c>
      <c r="R17" s="322"/>
      <c r="S17" s="53"/>
    </row>
    <row r="18" spans="2:19" ht="17.25" thickTop="1">
      <c r="B18" s="31" t="s">
        <v>60</v>
      </c>
      <c r="C18" s="124">
        <f>SUM(C19:C22)</f>
        <v>52307</v>
      </c>
      <c r="D18" s="32">
        <v>690</v>
      </c>
      <c r="E18" s="128">
        <v>814</v>
      </c>
      <c r="F18" s="124">
        <v>53286</v>
      </c>
      <c r="G18" s="32">
        <v>711</v>
      </c>
      <c r="H18" s="128">
        <v>460</v>
      </c>
      <c r="I18" s="180">
        <f>SUM(I19:I21)</f>
        <v>52600</v>
      </c>
      <c r="J18" s="32">
        <v>700</v>
      </c>
      <c r="K18" s="185">
        <v>450</v>
      </c>
      <c r="L18" s="180">
        <f>SUM(L19:L21)</f>
        <v>52600</v>
      </c>
      <c r="M18" s="32">
        <v>700</v>
      </c>
      <c r="N18" s="185">
        <v>450</v>
      </c>
      <c r="O18" s="296">
        <f>SUM(O19:O21)</f>
        <v>0</v>
      </c>
      <c r="P18" s="71"/>
      <c r="Q18" s="308"/>
      <c r="R18" s="320" t="s">
        <v>99</v>
      </c>
      <c r="S18" s="54" t="s">
        <v>100</v>
      </c>
    </row>
    <row r="19" spans="2:19" ht="15.75">
      <c r="B19" s="20" t="s">
        <v>132</v>
      </c>
      <c r="C19" s="22">
        <v>12889</v>
      </c>
      <c r="D19" s="21"/>
      <c r="E19" s="120"/>
      <c r="F19" s="22"/>
      <c r="G19" s="21"/>
      <c r="H19" s="120"/>
      <c r="I19" s="174">
        <v>15680</v>
      </c>
      <c r="J19" s="21"/>
      <c r="K19" s="175"/>
      <c r="L19" s="174">
        <v>15680</v>
      </c>
      <c r="M19" s="21"/>
      <c r="N19" s="175"/>
      <c r="O19" s="293"/>
      <c r="P19" s="72"/>
      <c r="Q19" s="304"/>
      <c r="R19" s="322"/>
      <c r="S19" s="53"/>
    </row>
    <row r="20" spans="2:19" ht="15.75">
      <c r="B20" s="20" t="s">
        <v>55</v>
      </c>
      <c r="C20" s="22">
        <v>35903</v>
      </c>
      <c r="D20" s="21"/>
      <c r="E20" s="120"/>
      <c r="F20" s="22"/>
      <c r="G20" s="21"/>
      <c r="H20" s="120"/>
      <c r="I20" s="174">
        <v>35000</v>
      </c>
      <c r="J20" s="21"/>
      <c r="K20" s="175"/>
      <c r="L20" s="174">
        <v>35000</v>
      </c>
      <c r="M20" s="21"/>
      <c r="N20" s="175"/>
      <c r="O20" s="293"/>
      <c r="P20" s="72"/>
      <c r="Q20" s="304"/>
      <c r="R20" s="322"/>
      <c r="S20" s="53"/>
    </row>
    <row r="21" spans="2:19" ht="15.75">
      <c r="B21" s="23" t="s">
        <v>54</v>
      </c>
      <c r="C21" s="22">
        <v>3276</v>
      </c>
      <c r="D21" s="24"/>
      <c r="E21" s="122"/>
      <c r="F21" s="22"/>
      <c r="G21" s="24"/>
      <c r="H21" s="122"/>
      <c r="I21" s="174">
        <v>1920</v>
      </c>
      <c r="J21" s="24"/>
      <c r="K21" s="177"/>
      <c r="L21" s="174">
        <v>1920</v>
      </c>
      <c r="M21" s="24"/>
      <c r="N21" s="177"/>
      <c r="O21" s="293"/>
      <c r="P21" s="315"/>
      <c r="Q21" s="305"/>
      <c r="R21" s="322"/>
      <c r="S21" s="53"/>
    </row>
    <row r="22" spans="2:19" ht="17.25" thickBot="1">
      <c r="B22" s="23" t="s">
        <v>53</v>
      </c>
      <c r="C22" s="35">
        <v>239</v>
      </c>
      <c r="D22" s="24"/>
      <c r="E22" s="122"/>
      <c r="F22" s="35"/>
      <c r="G22" s="24"/>
      <c r="H22" s="122"/>
      <c r="I22" s="186"/>
      <c r="J22" s="24"/>
      <c r="K22" s="177"/>
      <c r="L22" s="186"/>
      <c r="M22" s="24"/>
      <c r="N22" s="177"/>
      <c r="O22" s="298"/>
      <c r="P22" s="315"/>
      <c r="Q22" s="305"/>
      <c r="R22" s="322"/>
      <c r="S22" s="53"/>
    </row>
    <row r="23" spans="2:18" ht="18" thickBot="1" thickTop="1">
      <c r="B23" s="36" t="s">
        <v>61</v>
      </c>
      <c r="C23" s="129">
        <v>5000</v>
      </c>
      <c r="D23" s="37"/>
      <c r="E23" s="130">
        <v>2500</v>
      </c>
      <c r="F23" s="129">
        <v>5250</v>
      </c>
      <c r="G23" s="37"/>
      <c r="H23" s="130">
        <v>1250</v>
      </c>
      <c r="I23" s="187">
        <v>5000</v>
      </c>
      <c r="J23" s="37"/>
      <c r="K23" s="188">
        <v>1000</v>
      </c>
      <c r="L23" s="187">
        <v>5000</v>
      </c>
      <c r="M23" s="37"/>
      <c r="N23" s="188">
        <v>1000</v>
      </c>
      <c r="O23" s="299"/>
      <c r="P23" s="317"/>
      <c r="Q23" s="309"/>
      <c r="R23" s="322" t="s">
        <v>101</v>
      </c>
    </row>
    <row r="24" spans="2:18" ht="17.25" thickTop="1">
      <c r="B24" s="31" t="s">
        <v>62</v>
      </c>
      <c r="C24" s="124"/>
      <c r="D24" s="26"/>
      <c r="E24" s="131"/>
      <c r="F24" s="124"/>
      <c r="G24" s="26"/>
      <c r="H24" s="131"/>
      <c r="I24" s="180"/>
      <c r="J24" s="26"/>
      <c r="K24" s="189"/>
      <c r="L24" s="180"/>
      <c r="M24" s="26"/>
      <c r="N24" s="189"/>
      <c r="O24" s="296"/>
      <c r="P24" s="71"/>
      <c r="Q24" s="310"/>
      <c r="R24" s="322" t="s">
        <v>101</v>
      </c>
    </row>
    <row r="25" spans="2:18" ht="17.25" thickBot="1">
      <c r="B25" s="38" t="s">
        <v>63</v>
      </c>
      <c r="C25" s="132"/>
      <c r="D25" s="39"/>
      <c r="E25" s="133"/>
      <c r="F25" s="132"/>
      <c r="G25" s="39"/>
      <c r="H25" s="133"/>
      <c r="I25" s="190"/>
      <c r="J25" s="39"/>
      <c r="K25" s="191"/>
      <c r="L25" s="190"/>
      <c r="M25" s="39"/>
      <c r="N25" s="191"/>
      <c r="O25" s="300"/>
      <c r="P25" s="74"/>
      <c r="Q25" s="311"/>
      <c r="R25" s="322" t="s">
        <v>101</v>
      </c>
    </row>
    <row r="26" spans="2:18" ht="18" thickBot="1" thickTop="1">
      <c r="B26" s="40" t="s">
        <v>64</v>
      </c>
      <c r="C26" s="134">
        <f>C5+C10+C15+C18+C23</f>
        <v>261089</v>
      </c>
      <c r="D26" s="41">
        <f>SUM(D5:D23)</f>
        <v>5149</v>
      </c>
      <c r="E26" s="135">
        <f>SUM(E5:E25)</f>
        <v>17043</v>
      </c>
      <c r="F26" s="134">
        <f>F5+F10+F15+F18+F23</f>
        <v>262409</v>
      </c>
      <c r="G26" s="41">
        <f>SUM(G5:G23)</f>
        <v>5077</v>
      </c>
      <c r="H26" s="135">
        <f>SUM(H5:H25)</f>
        <v>16833</v>
      </c>
      <c r="I26" s="192">
        <f>I5+I10+I15+I18+I23</f>
        <v>260365</v>
      </c>
      <c r="J26" s="41">
        <f>SUM(J5:J23)</f>
        <v>5060</v>
      </c>
      <c r="K26" s="193">
        <f>SUM(K5:K25)</f>
        <v>16650</v>
      </c>
      <c r="L26" s="192">
        <f>L5+L10+L15+L18+L23</f>
        <v>260365</v>
      </c>
      <c r="M26" s="41">
        <f>SUM(M5:M23)</f>
        <v>5060</v>
      </c>
      <c r="N26" s="193">
        <f>SUM(N5:N25)</f>
        <v>16650</v>
      </c>
      <c r="O26" s="301">
        <f>O5+O10+O15+O18+O23</f>
        <v>1800</v>
      </c>
      <c r="P26" s="318">
        <f>SUM(P5:P23)</f>
        <v>0</v>
      </c>
      <c r="Q26" s="312">
        <f>SUM(Q5:Q25)</f>
        <v>0</v>
      </c>
      <c r="R26" s="324"/>
    </row>
    <row r="27" spans="2:18" s="42" customFormat="1" ht="17.45" customHeight="1">
      <c r="B27" s="42" t="s">
        <v>176</v>
      </c>
      <c r="C27" s="43"/>
      <c r="D27" s="43"/>
      <c r="E27" s="43">
        <f>C26-E26</f>
        <v>244046</v>
      </c>
      <c r="F27" s="43"/>
      <c r="G27" s="43"/>
      <c r="H27" s="136">
        <f>F26-H26</f>
        <v>245576</v>
      </c>
      <c r="I27" s="194"/>
      <c r="J27" s="43"/>
      <c r="K27" s="195">
        <f>I26-K26</f>
        <v>243715</v>
      </c>
      <c r="L27" s="194"/>
      <c r="M27" s="43"/>
      <c r="N27" s="195">
        <f>L26-N26</f>
        <v>243715</v>
      </c>
      <c r="O27" s="59"/>
      <c r="P27" s="75"/>
      <c r="Q27" s="76">
        <f>O26-Q26</f>
        <v>1800</v>
      </c>
      <c r="R27" s="44"/>
    </row>
    <row r="28" ht="15.75" hidden="1"/>
    <row r="29" spans="2:19" s="46" customFormat="1" ht="15.75" hidden="1">
      <c r="B29" s="45" t="s">
        <v>65</v>
      </c>
      <c r="C29" s="65" t="s">
        <v>66</v>
      </c>
      <c r="D29" s="65" t="s">
        <v>67</v>
      </c>
      <c r="E29" s="65" t="s">
        <v>68</v>
      </c>
      <c r="F29" s="65" t="s">
        <v>66</v>
      </c>
      <c r="G29" s="65" t="s">
        <v>67</v>
      </c>
      <c r="H29" s="65" t="s">
        <v>68</v>
      </c>
      <c r="I29" s="196" t="s">
        <v>66</v>
      </c>
      <c r="J29" s="197" t="s">
        <v>67</v>
      </c>
      <c r="K29" s="196" t="s">
        <v>68</v>
      </c>
      <c r="L29" s="196" t="s">
        <v>66</v>
      </c>
      <c r="M29" s="197" t="s">
        <v>67</v>
      </c>
      <c r="N29" s="196" t="s">
        <v>68</v>
      </c>
      <c r="O29" s="60" t="s">
        <v>66</v>
      </c>
      <c r="P29" s="77" t="s">
        <v>67</v>
      </c>
      <c r="Q29" s="60" t="s">
        <v>68</v>
      </c>
      <c r="R29" s="55"/>
      <c r="S29" s="56"/>
    </row>
    <row r="30" spans="2:19" ht="15.75" hidden="1">
      <c r="B30" s="14" t="s">
        <v>51</v>
      </c>
      <c r="C30" s="66">
        <f>C5</f>
        <v>46073</v>
      </c>
      <c r="D30" s="66">
        <f>E6</f>
        <v>0</v>
      </c>
      <c r="E30" s="66">
        <f>C30-D30</f>
        <v>46073</v>
      </c>
      <c r="F30" s="66">
        <f>F5</f>
        <v>43885</v>
      </c>
      <c r="G30" s="66">
        <f>H6</f>
        <v>0</v>
      </c>
      <c r="H30" s="66">
        <f>F30-G30</f>
        <v>43885</v>
      </c>
      <c r="I30" s="198">
        <f>I5</f>
        <v>43561</v>
      </c>
      <c r="J30" s="199">
        <f>K6</f>
        <v>0</v>
      </c>
      <c r="K30" s="198">
        <f>I30-J30</f>
        <v>43561</v>
      </c>
      <c r="L30" s="198">
        <f>L5</f>
        <v>43561</v>
      </c>
      <c r="M30" s="199">
        <f>N6</f>
        <v>0</v>
      </c>
      <c r="N30" s="198">
        <f>L30-M30</f>
        <v>43561</v>
      </c>
      <c r="O30" s="61">
        <f>O5</f>
        <v>0</v>
      </c>
      <c r="P30" s="78">
        <f>Q6</f>
        <v>0</v>
      </c>
      <c r="Q30" s="61">
        <f>O30-P30</f>
        <v>0</v>
      </c>
      <c r="R30" s="44"/>
      <c r="S30" s="42"/>
    </row>
    <row r="31" spans="2:19" ht="15.75" hidden="1">
      <c r="B31" s="14" t="s">
        <v>69</v>
      </c>
      <c r="C31" s="66">
        <f>C10+C15+C23</f>
        <v>162709</v>
      </c>
      <c r="D31" s="66">
        <f>E11+E24+E25</f>
        <v>0</v>
      </c>
      <c r="E31" s="66">
        <f>C31-D31</f>
        <v>162709</v>
      </c>
      <c r="F31" s="66">
        <f>F10+F15+F23</f>
        <v>165238</v>
      </c>
      <c r="G31" s="66">
        <f>H11+H24+H25</f>
        <v>0</v>
      </c>
      <c r="H31" s="66">
        <f>F31-G31</f>
        <v>165238</v>
      </c>
      <c r="I31" s="198">
        <f>I10+I15+I23</f>
        <v>164204</v>
      </c>
      <c r="J31" s="199">
        <f>K11+K24+K25</f>
        <v>0</v>
      </c>
      <c r="K31" s="198">
        <f>I31-J31</f>
        <v>164204</v>
      </c>
      <c r="L31" s="198">
        <f>L10+L15+L23</f>
        <v>164204</v>
      </c>
      <c r="M31" s="199">
        <f>N11+N24+N25</f>
        <v>0</v>
      </c>
      <c r="N31" s="198">
        <f>L31-M31</f>
        <v>164204</v>
      </c>
      <c r="O31" s="61">
        <f>O10+O15+O23</f>
        <v>1800</v>
      </c>
      <c r="P31" s="78">
        <f>Q11+Q24+Q25</f>
        <v>0</v>
      </c>
      <c r="Q31" s="61">
        <f>O31-P31</f>
        <v>1800</v>
      </c>
      <c r="R31" s="44"/>
      <c r="S31" s="42"/>
    </row>
    <row r="32" spans="2:19" ht="15.75" hidden="1">
      <c r="B32" s="47" t="s">
        <v>60</v>
      </c>
      <c r="C32" s="67">
        <f>C18</f>
        <v>52307</v>
      </c>
      <c r="D32" s="67">
        <f>E19</f>
        <v>0</v>
      </c>
      <c r="E32" s="67">
        <f>C32-D32</f>
        <v>52307</v>
      </c>
      <c r="F32" s="67">
        <f>F18</f>
        <v>53286</v>
      </c>
      <c r="G32" s="67">
        <f>H19</f>
        <v>0</v>
      </c>
      <c r="H32" s="67">
        <f>F32-G32</f>
        <v>53286</v>
      </c>
      <c r="I32" s="200">
        <f>I18</f>
        <v>52600</v>
      </c>
      <c r="J32" s="201">
        <f>K19</f>
        <v>0</v>
      </c>
      <c r="K32" s="200">
        <f>I32-J32</f>
        <v>52600</v>
      </c>
      <c r="L32" s="200">
        <f>L18</f>
        <v>52600</v>
      </c>
      <c r="M32" s="201">
        <f>N19</f>
        <v>0</v>
      </c>
      <c r="N32" s="200">
        <f>L32-M32</f>
        <v>52600</v>
      </c>
      <c r="O32" s="62">
        <f>O18</f>
        <v>0</v>
      </c>
      <c r="P32" s="79">
        <f>Q19</f>
        <v>0</v>
      </c>
      <c r="Q32" s="62">
        <f>O32-P32</f>
        <v>0</v>
      </c>
      <c r="R32" s="44"/>
      <c r="S32" s="42"/>
    </row>
    <row r="33" spans="2:19" ht="17.25" hidden="1" thickBot="1">
      <c r="B33" s="48" t="s">
        <v>64</v>
      </c>
      <c r="C33" s="68">
        <f>SUM(C30:C32)</f>
        <v>261089</v>
      </c>
      <c r="D33" s="68">
        <f>SUM(D30:D32)</f>
        <v>0</v>
      </c>
      <c r="E33" s="68">
        <f>SUM(E30:E32)</f>
        <v>261089</v>
      </c>
      <c r="F33" s="68">
        <f aca="true" t="shared" si="0" ref="F33:Q33">SUM(F30:F32)</f>
        <v>262409</v>
      </c>
      <c r="G33" s="68">
        <f t="shared" si="0"/>
        <v>0</v>
      </c>
      <c r="H33" s="68">
        <f t="shared" si="0"/>
        <v>262409</v>
      </c>
      <c r="I33" s="202">
        <f t="shared" si="0"/>
        <v>260365</v>
      </c>
      <c r="J33" s="203">
        <f t="shared" si="0"/>
        <v>0</v>
      </c>
      <c r="K33" s="202">
        <f t="shared" si="0"/>
        <v>260365</v>
      </c>
      <c r="L33" s="202">
        <f t="shared" si="0"/>
        <v>260365</v>
      </c>
      <c r="M33" s="203">
        <f t="shared" si="0"/>
        <v>0</v>
      </c>
      <c r="N33" s="202">
        <f t="shared" si="0"/>
        <v>260365</v>
      </c>
      <c r="O33" s="63">
        <f t="shared" si="0"/>
        <v>1800</v>
      </c>
      <c r="P33" s="80">
        <f t="shared" si="0"/>
        <v>0</v>
      </c>
      <c r="Q33" s="63">
        <f t="shared" si="0"/>
        <v>1800</v>
      </c>
      <c r="R33" s="44"/>
      <c r="S33" s="42"/>
    </row>
    <row r="34" ht="15.75" hidden="1"/>
    <row r="35" spans="2:18" s="167" customFormat="1" ht="15.75">
      <c r="B35" s="144" t="s">
        <v>37</v>
      </c>
      <c r="C35" s="168"/>
      <c r="D35" s="168"/>
      <c r="E35" s="168"/>
      <c r="F35" s="168"/>
      <c r="G35" s="168"/>
      <c r="H35" s="168"/>
      <c r="I35" s="34"/>
      <c r="J35" s="34"/>
      <c r="K35" s="34"/>
      <c r="L35" s="34"/>
      <c r="M35" s="34"/>
      <c r="N35" s="34"/>
      <c r="P35" s="290" t="s">
        <v>203</v>
      </c>
      <c r="Q35" s="289"/>
      <c r="R35" s="169"/>
    </row>
    <row r="36" spans="2:18" s="141" customFormat="1" ht="15.75">
      <c r="B36" s="271" t="s">
        <v>219</v>
      </c>
      <c r="C36" s="272"/>
      <c r="D36" s="272"/>
      <c r="E36" s="272"/>
      <c r="F36" s="272"/>
      <c r="G36" s="272"/>
      <c r="H36" s="272"/>
      <c r="I36" s="273"/>
      <c r="J36" s="273"/>
      <c r="K36" s="273"/>
      <c r="L36" s="273" t="s">
        <v>133</v>
      </c>
      <c r="M36" s="274"/>
      <c r="N36" s="273"/>
      <c r="O36" s="271"/>
      <c r="P36" s="275"/>
      <c r="Q36" s="276"/>
      <c r="R36" s="277"/>
    </row>
    <row r="37" spans="2:18" s="141" customFormat="1" ht="15.75">
      <c r="B37" s="144"/>
      <c r="C37" s="142"/>
      <c r="D37" s="142"/>
      <c r="E37" s="142"/>
      <c r="F37" s="142"/>
      <c r="G37" s="142"/>
      <c r="H37" s="142"/>
      <c r="I37" s="34"/>
      <c r="J37" s="143"/>
      <c r="K37" s="34"/>
      <c r="L37" s="34"/>
      <c r="M37" s="143"/>
      <c r="N37" s="34"/>
      <c r="O37" s="144"/>
      <c r="P37" s="145"/>
      <c r="Q37" s="144"/>
      <c r="R37" s="13"/>
    </row>
  </sheetData>
  <printOptions horizontalCentered="1"/>
  <pageMargins left="0" right="0" top="0.5511811023622047" bottom="0"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9"/>
  <sheetViews>
    <sheetView view="pageBreakPreview" zoomScale="95" zoomScaleSheetLayoutView="95" workbookViewId="0" topLeftCell="A13">
      <selection activeCell="B6" sqref="B6"/>
    </sheetView>
  </sheetViews>
  <sheetFormatPr defaultColWidth="10.00390625" defaultRowHeight="15.75"/>
  <cols>
    <col min="1" max="1" width="57.25390625" style="34" customWidth="1"/>
    <col min="2" max="2" width="20.625" style="34" customWidth="1"/>
    <col min="3" max="3" width="32.125" style="34" customWidth="1"/>
    <col min="4" max="8" width="9.875" style="34" customWidth="1"/>
    <col min="9" max="9" width="9.00390625" style="34" customWidth="1"/>
    <col min="10" max="10" width="10.50390625" style="34" customWidth="1"/>
    <col min="11" max="11" width="10.125" style="34" customWidth="1"/>
    <col min="12" max="12" width="11.00390625" style="34" customWidth="1"/>
    <col min="13" max="13" width="10.00390625" style="34" customWidth="1"/>
    <col min="14" max="14" width="11.125" style="34" customWidth="1"/>
    <col min="15" max="15" width="15.625" style="34" customWidth="1"/>
    <col min="16" max="16" width="11.125" style="34" customWidth="1"/>
    <col min="17" max="17" width="16.50390625" style="34" customWidth="1"/>
    <col min="18" max="254" width="10.00390625" style="34" customWidth="1"/>
    <col min="255" max="255" width="52.625" style="34" customWidth="1"/>
    <col min="256" max="256" width="7.875" style="34" customWidth="1"/>
    <col min="257" max="257" width="8.50390625" style="34" customWidth="1"/>
    <col min="258" max="258" width="20.625" style="34" customWidth="1"/>
    <col min="259" max="259" width="32.125" style="34" customWidth="1"/>
    <col min="260" max="264" width="9.875" style="34" customWidth="1"/>
    <col min="265" max="265" width="9.00390625" style="34" customWidth="1"/>
    <col min="266" max="266" width="10.50390625" style="34" customWidth="1"/>
    <col min="267" max="267" width="10.125" style="34" customWidth="1"/>
    <col min="268" max="268" width="11.00390625" style="34" customWidth="1"/>
    <col min="269" max="269" width="10.00390625" style="34" customWidth="1"/>
    <col min="270" max="270" width="11.125" style="34" customWidth="1"/>
    <col min="271" max="271" width="15.625" style="34" customWidth="1"/>
    <col min="272" max="272" width="11.125" style="34" customWidth="1"/>
    <col min="273" max="273" width="16.50390625" style="34" customWidth="1"/>
    <col min="274" max="510" width="10.00390625" style="34" customWidth="1"/>
    <col min="511" max="511" width="52.625" style="34" customWidth="1"/>
    <col min="512" max="512" width="7.875" style="34" customWidth="1"/>
    <col min="513" max="513" width="8.50390625" style="34" customWidth="1"/>
    <col min="514" max="514" width="20.625" style="34" customWidth="1"/>
    <col min="515" max="515" width="32.125" style="34" customWidth="1"/>
    <col min="516" max="520" width="9.875" style="34" customWidth="1"/>
    <col min="521" max="521" width="9.00390625" style="34" customWidth="1"/>
    <col min="522" max="522" width="10.50390625" style="34" customWidth="1"/>
    <col min="523" max="523" width="10.125" style="34" customWidth="1"/>
    <col min="524" max="524" width="11.00390625" style="34" customWidth="1"/>
    <col min="525" max="525" width="10.00390625" style="34" customWidth="1"/>
    <col min="526" max="526" width="11.125" style="34" customWidth="1"/>
    <col min="527" max="527" width="15.625" style="34" customWidth="1"/>
    <col min="528" max="528" width="11.125" style="34" customWidth="1"/>
    <col min="529" max="529" width="16.50390625" style="34" customWidth="1"/>
    <col min="530" max="766" width="10.00390625" style="34" customWidth="1"/>
    <col min="767" max="767" width="52.625" style="34" customWidth="1"/>
    <col min="768" max="768" width="7.875" style="34" customWidth="1"/>
    <col min="769" max="769" width="8.50390625" style="34" customWidth="1"/>
    <col min="770" max="770" width="20.625" style="34" customWidth="1"/>
    <col min="771" max="771" width="32.125" style="34" customWidth="1"/>
    <col min="772" max="776" width="9.875" style="34" customWidth="1"/>
    <col min="777" max="777" width="9.00390625" style="34" customWidth="1"/>
    <col min="778" max="778" width="10.50390625" style="34" customWidth="1"/>
    <col min="779" max="779" width="10.125" style="34" customWidth="1"/>
    <col min="780" max="780" width="11.00390625" style="34" customWidth="1"/>
    <col min="781" max="781" width="10.00390625" style="34" customWidth="1"/>
    <col min="782" max="782" width="11.125" style="34" customWidth="1"/>
    <col min="783" max="783" width="15.625" style="34" customWidth="1"/>
    <col min="784" max="784" width="11.125" style="34" customWidth="1"/>
    <col min="785" max="785" width="16.50390625" style="34" customWidth="1"/>
    <col min="786" max="1022" width="10.00390625" style="34" customWidth="1"/>
    <col min="1023" max="1023" width="52.625" style="34" customWidth="1"/>
    <col min="1024" max="1024" width="7.875" style="34" customWidth="1"/>
    <col min="1025" max="1025" width="8.50390625" style="34" customWidth="1"/>
    <col min="1026" max="1026" width="20.625" style="34" customWidth="1"/>
    <col min="1027" max="1027" width="32.125" style="34" customWidth="1"/>
    <col min="1028" max="1032" width="9.875" style="34" customWidth="1"/>
    <col min="1033" max="1033" width="9.00390625" style="34" customWidth="1"/>
    <col min="1034" max="1034" width="10.50390625" style="34" customWidth="1"/>
    <col min="1035" max="1035" width="10.125" style="34" customWidth="1"/>
    <col min="1036" max="1036" width="11.00390625" style="34" customWidth="1"/>
    <col min="1037" max="1037" width="10.00390625" style="34" customWidth="1"/>
    <col min="1038" max="1038" width="11.125" style="34" customWidth="1"/>
    <col min="1039" max="1039" width="15.625" style="34" customWidth="1"/>
    <col min="1040" max="1040" width="11.125" style="34" customWidth="1"/>
    <col min="1041" max="1041" width="16.50390625" style="34" customWidth="1"/>
    <col min="1042" max="1278" width="10.00390625" style="34" customWidth="1"/>
    <col min="1279" max="1279" width="52.625" style="34" customWidth="1"/>
    <col min="1280" max="1280" width="7.875" style="34" customWidth="1"/>
    <col min="1281" max="1281" width="8.50390625" style="34" customWidth="1"/>
    <col min="1282" max="1282" width="20.625" style="34" customWidth="1"/>
    <col min="1283" max="1283" width="32.125" style="34" customWidth="1"/>
    <col min="1284" max="1288" width="9.875" style="34" customWidth="1"/>
    <col min="1289" max="1289" width="9.00390625" style="34" customWidth="1"/>
    <col min="1290" max="1290" width="10.50390625" style="34" customWidth="1"/>
    <col min="1291" max="1291" width="10.125" style="34" customWidth="1"/>
    <col min="1292" max="1292" width="11.00390625" style="34" customWidth="1"/>
    <col min="1293" max="1293" width="10.00390625" style="34" customWidth="1"/>
    <col min="1294" max="1294" width="11.125" style="34" customWidth="1"/>
    <col min="1295" max="1295" width="15.625" style="34" customWidth="1"/>
    <col min="1296" max="1296" width="11.125" style="34" customWidth="1"/>
    <col min="1297" max="1297" width="16.50390625" style="34" customWidth="1"/>
    <col min="1298" max="1534" width="10.00390625" style="34" customWidth="1"/>
    <col min="1535" max="1535" width="52.625" style="34" customWidth="1"/>
    <col min="1536" max="1536" width="7.875" style="34" customWidth="1"/>
    <col min="1537" max="1537" width="8.50390625" style="34" customWidth="1"/>
    <col min="1538" max="1538" width="20.625" style="34" customWidth="1"/>
    <col min="1539" max="1539" width="32.125" style="34" customWidth="1"/>
    <col min="1540" max="1544" width="9.875" style="34" customWidth="1"/>
    <col min="1545" max="1545" width="9.00390625" style="34" customWidth="1"/>
    <col min="1546" max="1546" width="10.50390625" style="34" customWidth="1"/>
    <col min="1547" max="1547" width="10.125" style="34" customWidth="1"/>
    <col min="1548" max="1548" width="11.00390625" style="34" customWidth="1"/>
    <col min="1549" max="1549" width="10.00390625" style="34" customWidth="1"/>
    <col min="1550" max="1550" width="11.125" style="34" customWidth="1"/>
    <col min="1551" max="1551" width="15.625" style="34" customWidth="1"/>
    <col min="1552" max="1552" width="11.125" style="34" customWidth="1"/>
    <col min="1553" max="1553" width="16.50390625" style="34" customWidth="1"/>
    <col min="1554" max="1790" width="10.00390625" style="34" customWidth="1"/>
    <col min="1791" max="1791" width="52.625" style="34" customWidth="1"/>
    <col min="1792" max="1792" width="7.875" style="34" customWidth="1"/>
    <col min="1793" max="1793" width="8.50390625" style="34" customWidth="1"/>
    <col min="1794" max="1794" width="20.625" style="34" customWidth="1"/>
    <col min="1795" max="1795" width="32.125" style="34" customWidth="1"/>
    <col min="1796" max="1800" width="9.875" style="34" customWidth="1"/>
    <col min="1801" max="1801" width="9.00390625" style="34" customWidth="1"/>
    <col min="1802" max="1802" width="10.50390625" style="34" customWidth="1"/>
    <col min="1803" max="1803" width="10.125" style="34" customWidth="1"/>
    <col min="1804" max="1804" width="11.00390625" style="34" customWidth="1"/>
    <col min="1805" max="1805" width="10.00390625" style="34" customWidth="1"/>
    <col min="1806" max="1806" width="11.125" style="34" customWidth="1"/>
    <col min="1807" max="1807" width="15.625" style="34" customWidth="1"/>
    <col min="1808" max="1808" width="11.125" style="34" customWidth="1"/>
    <col min="1809" max="1809" width="16.50390625" style="34" customWidth="1"/>
    <col min="1810" max="2046" width="10.00390625" style="34" customWidth="1"/>
    <col min="2047" max="2047" width="52.625" style="34" customWidth="1"/>
    <col min="2048" max="2048" width="7.875" style="34" customWidth="1"/>
    <col min="2049" max="2049" width="8.50390625" style="34" customWidth="1"/>
    <col min="2050" max="2050" width="20.625" style="34" customWidth="1"/>
    <col min="2051" max="2051" width="32.125" style="34" customWidth="1"/>
    <col min="2052" max="2056" width="9.875" style="34" customWidth="1"/>
    <col min="2057" max="2057" width="9.00390625" style="34" customWidth="1"/>
    <col min="2058" max="2058" width="10.50390625" style="34" customWidth="1"/>
    <col min="2059" max="2059" width="10.125" style="34" customWidth="1"/>
    <col min="2060" max="2060" width="11.00390625" style="34" customWidth="1"/>
    <col min="2061" max="2061" width="10.00390625" style="34" customWidth="1"/>
    <col min="2062" max="2062" width="11.125" style="34" customWidth="1"/>
    <col min="2063" max="2063" width="15.625" style="34" customWidth="1"/>
    <col min="2064" max="2064" width="11.125" style="34" customWidth="1"/>
    <col min="2065" max="2065" width="16.50390625" style="34" customWidth="1"/>
    <col min="2066" max="2302" width="10.00390625" style="34" customWidth="1"/>
    <col min="2303" max="2303" width="52.625" style="34" customWidth="1"/>
    <col min="2304" max="2304" width="7.875" style="34" customWidth="1"/>
    <col min="2305" max="2305" width="8.50390625" style="34" customWidth="1"/>
    <col min="2306" max="2306" width="20.625" style="34" customWidth="1"/>
    <col min="2307" max="2307" width="32.125" style="34" customWidth="1"/>
    <col min="2308" max="2312" width="9.875" style="34" customWidth="1"/>
    <col min="2313" max="2313" width="9.00390625" style="34" customWidth="1"/>
    <col min="2314" max="2314" width="10.50390625" style="34" customWidth="1"/>
    <col min="2315" max="2315" width="10.125" style="34" customWidth="1"/>
    <col min="2316" max="2316" width="11.00390625" style="34" customWidth="1"/>
    <col min="2317" max="2317" width="10.00390625" style="34" customWidth="1"/>
    <col min="2318" max="2318" width="11.125" style="34" customWidth="1"/>
    <col min="2319" max="2319" width="15.625" style="34" customWidth="1"/>
    <col min="2320" max="2320" width="11.125" style="34" customWidth="1"/>
    <col min="2321" max="2321" width="16.50390625" style="34" customWidth="1"/>
    <col min="2322" max="2558" width="10.00390625" style="34" customWidth="1"/>
    <col min="2559" max="2559" width="52.625" style="34" customWidth="1"/>
    <col min="2560" max="2560" width="7.875" style="34" customWidth="1"/>
    <col min="2561" max="2561" width="8.50390625" style="34" customWidth="1"/>
    <col min="2562" max="2562" width="20.625" style="34" customWidth="1"/>
    <col min="2563" max="2563" width="32.125" style="34" customWidth="1"/>
    <col min="2564" max="2568" width="9.875" style="34" customWidth="1"/>
    <col min="2569" max="2569" width="9.00390625" style="34" customWidth="1"/>
    <col min="2570" max="2570" width="10.50390625" style="34" customWidth="1"/>
    <col min="2571" max="2571" width="10.125" style="34" customWidth="1"/>
    <col min="2572" max="2572" width="11.00390625" style="34" customWidth="1"/>
    <col min="2573" max="2573" width="10.00390625" style="34" customWidth="1"/>
    <col min="2574" max="2574" width="11.125" style="34" customWidth="1"/>
    <col min="2575" max="2575" width="15.625" style="34" customWidth="1"/>
    <col min="2576" max="2576" width="11.125" style="34" customWidth="1"/>
    <col min="2577" max="2577" width="16.50390625" style="34" customWidth="1"/>
    <col min="2578" max="2814" width="10.00390625" style="34" customWidth="1"/>
    <col min="2815" max="2815" width="52.625" style="34" customWidth="1"/>
    <col min="2816" max="2816" width="7.875" style="34" customWidth="1"/>
    <col min="2817" max="2817" width="8.50390625" style="34" customWidth="1"/>
    <col min="2818" max="2818" width="20.625" style="34" customWidth="1"/>
    <col min="2819" max="2819" width="32.125" style="34" customWidth="1"/>
    <col min="2820" max="2824" width="9.875" style="34" customWidth="1"/>
    <col min="2825" max="2825" width="9.00390625" style="34" customWidth="1"/>
    <col min="2826" max="2826" width="10.50390625" style="34" customWidth="1"/>
    <col min="2827" max="2827" width="10.125" style="34" customWidth="1"/>
    <col min="2828" max="2828" width="11.00390625" style="34" customWidth="1"/>
    <col min="2829" max="2829" width="10.00390625" style="34" customWidth="1"/>
    <col min="2830" max="2830" width="11.125" style="34" customWidth="1"/>
    <col min="2831" max="2831" width="15.625" style="34" customWidth="1"/>
    <col min="2832" max="2832" width="11.125" style="34" customWidth="1"/>
    <col min="2833" max="2833" width="16.50390625" style="34" customWidth="1"/>
    <col min="2834" max="3070" width="10.00390625" style="34" customWidth="1"/>
    <col min="3071" max="3071" width="52.625" style="34" customWidth="1"/>
    <col min="3072" max="3072" width="7.875" style="34" customWidth="1"/>
    <col min="3073" max="3073" width="8.50390625" style="34" customWidth="1"/>
    <col min="3074" max="3074" width="20.625" style="34" customWidth="1"/>
    <col min="3075" max="3075" width="32.125" style="34" customWidth="1"/>
    <col min="3076" max="3080" width="9.875" style="34" customWidth="1"/>
    <col min="3081" max="3081" width="9.00390625" style="34" customWidth="1"/>
    <col min="3082" max="3082" width="10.50390625" style="34" customWidth="1"/>
    <col min="3083" max="3083" width="10.125" style="34" customWidth="1"/>
    <col min="3084" max="3084" width="11.00390625" style="34" customWidth="1"/>
    <col min="3085" max="3085" width="10.00390625" style="34" customWidth="1"/>
    <col min="3086" max="3086" width="11.125" style="34" customWidth="1"/>
    <col min="3087" max="3087" width="15.625" style="34" customWidth="1"/>
    <col min="3088" max="3088" width="11.125" style="34" customWidth="1"/>
    <col min="3089" max="3089" width="16.50390625" style="34" customWidth="1"/>
    <col min="3090" max="3326" width="10.00390625" style="34" customWidth="1"/>
    <col min="3327" max="3327" width="52.625" style="34" customWidth="1"/>
    <col min="3328" max="3328" width="7.875" style="34" customWidth="1"/>
    <col min="3329" max="3329" width="8.50390625" style="34" customWidth="1"/>
    <col min="3330" max="3330" width="20.625" style="34" customWidth="1"/>
    <col min="3331" max="3331" width="32.125" style="34" customWidth="1"/>
    <col min="3332" max="3336" width="9.875" style="34" customWidth="1"/>
    <col min="3337" max="3337" width="9.00390625" style="34" customWidth="1"/>
    <col min="3338" max="3338" width="10.50390625" style="34" customWidth="1"/>
    <col min="3339" max="3339" width="10.125" style="34" customWidth="1"/>
    <col min="3340" max="3340" width="11.00390625" style="34" customWidth="1"/>
    <col min="3341" max="3341" width="10.00390625" style="34" customWidth="1"/>
    <col min="3342" max="3342" width="11.125" style="34" customWidth="1"/>
    <col min="3343" max="3343" width="15.625" style="34" customWidth="1"/>
    <col min="3344" max="3344" width="11.125" style="34" customWidth="1"/>
    <col min="3345" max="3345" width="16.50390625" style="34" customWidth="1"/>
    <col min="3346" max="3582" width="10.00390625" style="34" customWidth="1"/>
    <col min="3583" max="3583" width="52.625" style="34" customWidth="1"/>
    <col min="3584" max="3584" width="7.875" style="34" customWidth="1"/>
    <col min="3585" max="3585" width="8.50390625" style="34" customWidth="1"/>
    <col min="3586" max="3586" width="20.625" style="34" customWidth="1"/>
    <col min="3587" max="3587" width="32.125" style="34" customWidth="1"/>
    <col min="3588" max="3592" width="9.875" style="34" customWidth="1"/>
    <col min="3593" max="3593" width="9.00390625" style="34" customWidth="1"/>
    <col min="3594" max="3594" width="10.50390625" style="34" customWidth="1"/>
    <col min="3595" max="3595" width="10.125" style="34" customWidth="1"/>
    <col min="3596" max="3596" width="11.00390625" style="34" customWidth="1"/>
    <col min="3597" max="3597" width="10.00390625" style="34" customWidth="1"/>
    <col min="3598" max="3598" width="11.125" style="34" customWidth="1"/>
    <col min="3599" max="3599" width="15.625" style="34" customWidth="1"/>
    <col min="3600" max="3600" width="11.125" style="34" customWidth="1"/>
    <col min="3601" max="3601" width="16.50390625" style="34" customWidth="1"/>
    <col min="3602" max="3838" width="10.00390625" style="34" customWidth="1"/>
    <col min="3839" max="3839" width="52.625" style="34" customWidth="1"/>
    <col min="3840" max="3840" width="7.875" style="34" customWidth="1"/>
    <col min="3841" max="3841" width="8.50390625" style="34" customWidth="1"/>
    <col min="3842" max="3842" width="20.625" style="34" customWidth="1"/>
    <col min="3843" max="3843" width="32.125" style="34" customWidth="1"/>
    <col min="3844" max="3848" width="9.875" style="34" customWidth="1"/>
    <col min="3849" max="3849" width="9.00390625" style="34" customWidth="1"/>
    <col min="3850" max="3850" width="10.50390625" style="34" customWidth="1"/>
    <col min="3851" max="3851" width="10.125" style="34" customWidth="1"/>
    <col min="3852" max="3852" width="11.00390625" style="34" customWidth="1"/>
    <col min="3853" max="3853" width="10.00390625" style="34" customWidth="1"/>
    <col min="3854" max="3854" width="11.125" style="34" customWidth="1"/>
    <col min="3855" max="3855" width="15.625" style="34" customWidth="1"/>
    <col min="3856" max="3856" width="11.125" style="34" customWidth="1"/>
    <col min="3857" max="3857" width="16.50390625" style="34" customWidth="1"/>
    <col min="3858" max="4094" width="10.00390625" style="34" customWidth="1"/>
    <col min="4095" max="4095" width="52.625" style="34" customWidth="1"/>
    <col min="4096" max="4096" width="7.875" style="34" customWidth="1"/>
    <col min="4097" max="4097" width="8.50390625" style="34" customWidth="1"/>
    <col min="4098" max="4098" width="20.625" style="34" customWidth="1"/>
    <col min="4099" max="4099" width="32.125" style="34" customWidth="1"/>
    <col min="4100" max="4104" width="9.875" style="34" customWidth="1"/>
    <col min="4105" max="4105" width="9.00390625" style="34" customWidth="1"/>
    <col min="4106" max="4106" width="10.50390625" style="34" customWidth="1"/>
    <col min="4107" max="4107" width="10.125" style="34" customWidth="1"/>
    <col min="4108" max="4108" width="11.00390625" style="34" customWidth="1"/>
    <col min="4109" max="4109" width="10.00390625" style="34" customWidth="1"/>
    <col min="4110" max="4110" width="11.125" style="34" customWidth="1"/>
    <col min="4111" max="4111" width="15.625" style="34" customWidth="1"/>
    <col min="4112" max="4112" width="11.125" style="34" customWidth="1"/>
    <col min="4113" max="4113" width="16.50390625" style="34" customWidth="1"/>
    <col min="4114" max="4350" width="10.00390625" style="34" customWidth="1"/>
    <col min="4351" max="4351" width="52.625" style="34" customWidth="1"/>
    <col min="4352" max="4352" width="7.875" style="34" customWidth="1"/>
    <col min="4353" max="4353" width="8.50390625" style="34" customWidth="1"/>
    <col min="4354" max="4354" width="20.625" style="34" customWidth="1"/>
    <col min="4355" max="4355" width="32.125" style="34" customWidth="1"/>
    <col min="4356" max="4360" width="9.875" style="34" customWidth="1"/>
    <col min="4361" max="4361" width="9.00390625" style="34" customWidth="1"/>
    <col min="4362" max="4362" width="10.50390625" style="34" customWidth="1"/>
    <col min="4363" max="4363" width="10.125" style="34" customWidth="1"/>
    <col min="4364" max="4364" width="11.00390625" style="34" customWidth="1"/>
    <col min="4365" max="4365" width="10.00390625" style="34" customWidth="1"/>
    <col min="4366" max="4366" width="11.125" style="34" customWidth="1"/>
    <col min="4367" max="4367" width="15.625" style="34" customWidth="1"/>
    <col min="4368" max="4368" width="11.125" style="34" customWidth="1"/>
    <col min="4369" max="4369" width="16.50390625" style="34" customWidth="1"/>
    <col min="4370" max="4606" width="10.00390625" style="34" customWidth="1"/>
    <col min="4607" max="4607" width="52.625" style="34" customWidth="1"/>
    <col min="4608" max="4608" width="7.875" style="34" customWidth="1"/>
    <col min="4609" max="4609" width="8.50390625" style="34" customWidth="1"/>
    <col min="4610" max="4610" width="20.625" style="34" customWidth="1"/>
    <col min="4611" max="4611" width="32.125" style="34" customWidth="1"/>
    <col min="4612" max="4616" width="9.875" style="34" customWidth="1"/>
    <col min="4617" max="4617" width="9.00390625" style="34" customWidth="1"/>
    <col min="4618" max="4618" width="10.50390625" style="34" customWidth="1"/>
    <col min="4619" max="4619" width="10.125" style="34" customWidth="1"/>
    <col min="4620" max="4620" width="11.00390625" style="34" customWidth="1"/>
    <col min="4621" max="4621" width="10.00390625" style="34" customWidth="1"/>
    <col min="4622" max="4622" width="11.125" style="34" customWidth="1"/>
    <col min="4623" max="4623" width="15.625" style="34" customWidth="1"/>
    <col min="4624" max="4624" width="11.125" style="34" customWidth="1"/>
    <col min="4625" max="4625" width="16.50390625" style="34" customWidth="1"/>
    <col min="4626" max="4862" width="10.00390625" style="34" customWidth="1"/>
    <col min="4863" max="4863" width="52.625" style="34" customWidth="1"/>
    <col min="4864" max="4864" width="7.875" style="34" customWidth="1"/>
    <col min="4865" max="4865" width="8.50390625" style="34" customWidth="1"/>
    <col min="4866" max="4866" width="20.625" style="34" customWidth="1"/>
    <col min="4867" max="4867" width="32.125" style="34" customWidth="1"/>
    <col min="4868" max="4872" width="9.875" style="34" customWidth="1"/>
    <col min="4873" max="4873" width="9.00390625" style="34" customWidth="1"/>
    <col min="4874" max="4874" width="10.50390625" style="34" customWidth="1"/>
    <col min="4875" max="4875" width="10.125" style="34" customWidth="1"/>
    <col min="4876" max="4876" width="11.00390625" style="34" customWidth="1"/>
    <col min="4877" max="4877" width="10.00390625" style="34" customWidth="1"/>
    <col min="4878" max="4878" width="11.125" style="34" customWidth="1"/>
    <col min="4879" max="4879" width="15.625" style="34" customWidth="1"/>
    <col min="4880" max="4880" width="11.125" style="34" customWidth="1"/>
    <col min="4881" max="4881" width="16.50390625" style="34" customWidth="1"/>
    <col min="4882" max="5118" width="10.00390625" style="34" customWidth="1"/>
    <col min="5119" max="5119" width="52.625" style="34" customWidth="1"/>
    <col min="5120" max="5120" width="7.875" style="34" customWidth="1"/>
    <col min="5121" max="5121" width="8.50390625" style="34" customWidth="1"/>
    <col min="5122" max="5122" width="20.625" style="34" customWidth="1"/>
    <col min="5123" max="5123" width="32.125" style="34" customWidth="1"/>
    <col min="5124" max="5128" width="9.875" style="34" customWidth="1"/>
    <col min="5129" max="5129" width="9.00390625" style="34" customWidth="1"/>
    <col min="5130" max="5130" width="10.50390625" style="34" customWidth="1"/>
    <col min="5131" max="5131" width="10.125" style="34" customWidth="1"/>
    <col min="5132" max="5132" width="11.00390625" style="34" customWidth="1"/>
    <col min="5133" max="5133" width="10.00390625" style="34" customWidth="1"/>
    <col min="5134" max="5134" width="11.125" style="34" customWidth="1"/>
    <col min="5135" max="5135" width="15.625" style="34" customWidth="1"/>
    <col min="5136" max="5136" width="11.125" style="34" customWidth="1"/>
    <col min="5137" max="5137" width="16.50390625" style="34" customWidth="1"/>
    <col min="5138" max="5374" width="10.00390625" style="34" customWidth="1"/>
    <col min="5375" max="5375" width="52.625" style="34" customWidth="1"/>
    <col min="5376" max="5376" width="7.875" style="34" customWidth="1"/>
    <col min="5377" max="5377" width="8.50390625" style="34" customWidth="1"/>
    <col min="5378" max="5378" width="20.625" style="34" customWidth="1"/>
    <col min="5379" max="5379" width="32.125" style="34" customWidth="1"/>
    <col min="5380" max="5384" width="9.875" style="34" customWidth="1"/>
    <col min="5385" max="5385" width="9.00390625" style="34" customWidth="1"/>
    <col min="5386" max="5386" width="10.50390625" style="34" customWidth="1"/>
    <col min="5387" max="5387" width="10.125" style="34" customWidth="1"/>
    <col min="5388" max="5388" width="11.00390625" style="34" customWidth="1"/>
    <col min="5389" max="5389" width="10.00390625" style="34" customWidth="1"/>
    <col min="5390" max="5390" width="11.125" style="34" customWidth="1"/>
    <col min="5391" max="5391" width="15.625" style="34" customWidth="1"/>
    <col min="5392" max="5392" width="11.125" style="34" customWidth="1"/>
    <col min="5393" max="5393" width="16.50390625" style="34" customWidth="1"/>
    <col min="5394" max="5630" width="10.00390625" style="34" customWidth="1"/>
    <col min="5631" max="5631" width="52.625" style="34" customWidth="1"/>
    <col min="5632" max="5632" width="7.875" style="34" customWidth="1"/>
    <col min="5633" max="5633" width="8.50390625" style="34" customWidth="1"/>
    <col min="5634" max="5634" width="20.625" style="34" customWidth="1"/>
    <col min="5635" max="5635" width="32.125" style="34" customWidth="1"/>
    <col min="5636" max="5640" width="9.875" style="34" customWidth="1"/>
    <col min="5641" max="5641" width="9.00390625" style="34" customWidth="1"/>
    <col min="5642" max="5642" width="10.50390625" style="34" customWidth="1"/>
    <col min="5643" max="5643" width="10.125" style="34" customWidth="1"/>
    <col min="5644" max="5644" width="11.00390625" style="34" customWidth="1"/>
    <col min="5645" max="5645" width="10.00390625" style="34" customWidth="1"/>
    <col min="5646" max="5646" width="11.125" style="34" customWidth="1"/>
    <col min="5647" max="5647" width="15.625" style="34" customWidth="1"/>
    <col min="5648" max="5648" width="11.125" style="34" customWidth="1"/>
    <col min="5649" max="5649" width="16.50390625" style="34" customWidth="1"/>
    <col min="5650" max="5886" width="10.00390625" style="34" customWidth="1"/>
    <col min="5887" max="5887" width="52.625" style="34" customWidth="1"/>
    <col min="5888" max="5888" width="7.875" style="34" customWidth="1"/>
    <col min="5889" max="5889" width="8.50390625" style="34" customWidth="1"/>
    <col min="5890" max="5890" width="20.625" style="34" customWidth="1"/>
    <col min="5891" max="5891" width="32.125" style="34" customWidth="1"/>
    <col min="5892" max="5896" width="9.875" style="34" customWidth="1"/>
    <col min="5897" max="5897" width="9.00390625" style="34" customWidth="1"/>
    <col min="5898" max="5898" width="10.50390625" style="34" customWidth="1"/>
    <col min="5899" max="5899" width="10.125" style="34" customWidth="1"/>
    <col min="5900" max="5900" width="11.00390625" style="34" customWidth="1"/>
    <col min="5901" max="5901" width="10.00390625" style="34" customWidth="1"/>
    <col min="5902" max="5902" width="11.125" style="34" customWidth="1"/>
    <col min="5903" max="5903" width="15.625" style="34" customWidth="1"/>
    <col min="5904" max="5904" width="11.125" style="34" customWidth="1"/>
    <col min="5905" max="5905" width="16.50390625" style="34" customWidth="1"/>
    <col min="5906" max="6142" width="10.00390625" style="34" customWidth="1"/>
    <col min="6143" max="6143" width="52.625" style="34" customWidth="1"/>
    <col min="6144" max="6144" width="7.875" style="34" customWidth="1"/>
    <col min="6145" max="6145" width="8.50390625" style="34" customWidth="1"/>
    <col min="6146" max="6146" width="20.625" style="34" customWidth="1"/>
    <col min="6147" max="6147" width="32.125" style="34" customWidth="1"/>
    <col min="6148" max="6152" width="9.875" style="34" customWidth="1"/>
    <col min="6153" max="6153" width="9.00390625" style="34" customWidth="1"/>
    <col min="6154" max="6154" width="10.50390625" style="34" customWidth="1"/>
    <col min="6155" max="6155" width="10.125" style="34" customWidth="1"/>
    <col min="6156" max="6156" width="11.00390625" style="34" customWidth="1"/>
    <col min="6157" max="6157" width="10.00390625" style="34" customWidth="1"/>
    <col min="6158" max="6158" width="11.125" style="34" customWidth="1"/>
    <col min="6159" max="6159" width="15.625" style="34" customWidth="1"/>
    <col min="6160" max="6160" width="11.125" style="34" customWidth="1"/>
    <col min="6161" max="6161" width="16.50390625" style="34" customWidth="1"/>
    <col min="6162" max="6398" width="10.00390625" style="34" customWidth="1"/>
    <col min="6399" max="6399" width="52.625" style="34" customWidth="1"/>
    <col min="6400" max="6400" width="7.875" style="34" customWidth="1"/>
    <col min="6401" max="6401" width="8.50390625" style="34" customWidth="1"/>
    <col min="6402" max="6402" width="20.625" style="34" customWidth="1"/>
    <col min="6403" max="6403" width="32.125" style="34" customWidth="1"/>
    <col min="6404" max="6408" width="9.875" style="34" customWidth="1"/>
    <col min="6409" max="6409" width="9.00390625" style="34" customWidth="1"/>
    <col min="6410" max="6410" width="10.50390625" style="34" customWidth="1"/>
    <col min="6411" max="6411" width="10.125" style="34" customWidth="1"/>
    <col min="6412" max="6412" width="11.00390625" style="34" customWidth="1"/>
    <col min="6413" max="6413" width="10.00390625" style="34" customWidth="1"/>
    <col min="6414" max="6414" width="11.125" style="34" customWidth="1"/>
    <col min="6415" max="6415" width="15.625" style="34" customWidth="1"/>
    <col min="6416" max="6416" width="11.125" style="34" customWidth="1"/>
    <col min="6417" max="6417" width="16.50390625" style="34" customWidth="1"/>
    <col min="6418" max="6654" width="10.00390625" style="34" customWidth="1"/>
    <col min="6655" max="6655" width="52.625" style="34" customWidth="1"/>
    <col min="6656" max="6656" width="7.875" style="34" customWidth="1"/>
    <col min="6657" max="6657" width="8.50390625" style="34" customWidth="1"/>
    <col min="6658" max="6658" width="20.625" style="34" customWidth="1"/>
    <col min="6659" max="6659" width="32.125" style="34" customWidth="1"/>
    <col min="6660" max="6664" width="9.875" style="34" customWidth="1"/>
    <col min="6665" max="6665" width="9.00390625" style="34" customWidth="1"/>
    <col min="6666" max="6666" width="10.50390625" style="34" customWidth="1"/>
    <col min="6667" max="6667" width="10.125" style="34" customWidth="1"/>
    <col min="6668" max="6668" width="11.00390625" style="34" customWidth="1"/>
    <col min="6669" max="6669" width="10.00390625" style="34" customWidth="1"/>
    <col min="6670" max="6670" width="11.125" style="34" customWidth="1"/>
    <col min="6671" max="6671" width="15.625" style="34" customWidth="1"/>
    <col min="6672" max="6672" width="11.125" style="34" customWidth="1"/>
    <col min="6673" max="6673" width="16.50390625" style="34" customWidth="1"/>
    <col min="6674" max="6910" width="10.00390625" style="34" customWidth="1"/>
    <col min="6911" max="6911" width="52.625" style="34" customWidth="1"/>
    <col min="6912" max="6912" width="7.875" style="34" customWidth="1"/>
    <col min="6913" max="6913" width="8.50390625" style="34" customWidth="1"/>
    <col min="6914" max="6914" width="20.625" style="34" customWidth="1"/>
    <col min="6915" max="6915" width="32.125" style="34" customWidth="1"/>
    <col min="6916" max="6920" width="9.875" style="34" customWidth="1"/>
    <col min="6921" max="6921" width="9.00390625" style="34" customWidth="1"/>
    <col min="6922" max="6922" width="10.50390625" style="34" customWidth="1"/>
    <col min="6923" max="6923" width="10.125" style="34" customWidth="1"/>
    <col min="6924" max="6924" width="11.00390625" style="34" customWidth="1"/>
    <col min="6925" max="6925" width="10.00390625" style="34" customWidth="1"/>
    <col min="6926" max="6926" width="11.125" style="34" customWidth="1"/>
    <col min="6927" max="6927" width="15.625" style="34" customWidth="1"/>
    <col min="6928" max="6928" width="11.125" style="34" customWidth="1"/>
    <col min="6929" max="6929" width="16.50390625" style="34" customWidth="1"/>
    <col min="6930" max="7166" width="10.00390625" style="34" customWidth="1"/>
    <col min="7167" max="7167" width="52.625" style="34" customWidth="1"/>
    <col min="7168" max="7168" width="7.875" style="34" customWidth="1"/>
    <col min="7169" max="7169" width="8.50390625" style="34" customWidth="1"/>
    <col min="7170" max="7170" width="20.625" style="34" customWidth="1"/>
    <col min="7171" max="7171" width="32.125" style="34" customWidth="1"/>
    <col min="7172" max="7176" width="9.875" style="34" customWidth="1"/>
    <col min="7177" max="7177" width="9.00390625" style="34" customWidth="1"/>
    <col min="7178" max="7178" width="10.50390625" style="34" customWidth="1"/>
    <col min="7179" max="7179" width="10.125" style="34" customWidth="1"/>
    <col min="7180" max="7180" width="11.00390625" style="34" customWidth="1"/>
    <col min="7181" max="7181" width="10.00390625" style="34" customWidth="1"/>
    <col min="7182" max="7182" width="11.125" style="34" customWidth="1"/>
    <col min="7183" max="7183" width="15.625" style="34" customWidth="1"/>
    <col min="7184" max="7184" width="11.125" style="34" customWidth="1"/>
    <col min="7185" max="7185" width="16.50390625" style="34" customWidth="1"/>
    <col min="7186" max="7422" width="10.00390625" style="34" customWidth="1"/>
    <col min="7423" max="7423" width="52.625" style="34" customWidth="1"/>
    <col min="7424" max="7424" width="7.875" style="34" customWidth="1"/>
    <col min="7425" max="7425" width="8.50390625" style="34" customWidth="1"/>
    <col min="7426" max="7426" width="20.625" style="34" customWidth="1"/>
    <col min="7427" max="7427" width="32.125" style="34" customWidth="1"/>
    <col min="7428" max="7432" width="9.875" style="34" customWidth="1"/>
    <col min="7433" max="7433" width="9.00390625" style="34" customWidth="1"/>
    <col min="7434" max="7434" width="10.50390625" style="34" customWidth="1"/>
    <col min="7435" max="7435" width="10.125" style="34" customWidth="1"/>
    <col min="7436" max="7436" width="11.00390625" style="34" customWidth="1"/>
    <col min="7437" max="7437" width="10.00390625" style="34" customWidth="1"/>
    <col min="7438" max="7438" width="11.125" style="34" customWidth="1"/>
    <col min="7439" max="7439" width="15.625" style="34" customWidth="1"/>
    <col min="7440" max="7440" width="11.125" style="34" customWidth="1"/>
    <col min="7441" max="7441" width="16.50390625" style="34" customWidth="1"/>
    <col min="7442" max="7678" width="10.00390625" style="34" customWidth="1"/>
    <col min="7679" max="7679" width="52.625" style="34" customWidth="1"/>
    <col min="7680" max="7680" width="7.875" style="34" customWidth="1"/>
    <col min="7681" max="7681" width="8.50390625" style="34" customWidth="1"/>
    <col min="7682" max="7682" width="20.625" style="34" customWidth="1"/>
    <col min="7683" max="7683" width="32.125" style="34" customWidth="1"/>
    <col min="7684" max="7688" width="9.875" style="34" customWidth="1"/>
    <col min="7689" max="7689" width="9.00390625" style="34" customWidth="1"/>
    <col min="7690" max="7690" width="10.50390625" style="34" customWidth="1"/>
    <col min="7691" max="7691" width="10.125" style="34" customWidth="1"/>
    <col min="7692" max="7692" width="11.00390625" style="34" customWidth="1"/>
    <col min="7693" max="7693" width="10.00390625" style="34" customWidth="1"/>
    <col min="7694" max="7694" width="11.125" style="34" customWidth="1"/>
    <col min="7695" max="7695" width="15.625" style="34" customWidth="1"/>
    <col min="7696" max="7696" width="11.125" style="34" customWidth="1"/>
    <col min="7697" max="7697" width="16.50390625" style="34" customWidth="1"/>
    <col min="7698" max="7934" width="10.00390625" style="34" customWidth="1"/>
    <col min="7935" max="7935" width="52.625" style="34" customWidth="1"/>
    <col min="7936" max="7936" width="7.875" style="34" customWidth="1"/>
    <col min="7937" max="7937" width="8.50390625" style="34" customWidth="1"/>
    <col min="7938" max="7938" width="20.625" style="34" customWidth="1"/>
    <col min="7939" max="7939" width="32.125" style="34" customWidth="1"/>
    <col min="7940" max="7944" width="9.875" style="34" customWidth="1"/>
    <col min="7945" max="7945" width="9.00390625" style="34" customWidth="1"/>
    <col min="7946" max="7946" width="10.50390625" style="34" customWidth="1"/>
    <col min="7947" max="7947" width="10.125" style="34" customWidth="1"/>
    <col min="7948" max="7948" width="11.00390625" style="34" customWidth="1"/>
    <col min="7949" max="7949" width="10.00390625" style="34" customWidth="1"/>
    <col min="7950" max="7950" width="11.125" style="34" customWidth="1"/>
    <col min="7951" max="7951" width="15.625" style="34" customWidth="1"/>
    <col min="7952" max="7952" width="11.125" style="34" customWidth="1"/>
    <col min="7953" max="7953" width="16.50390625" style="34" customWidth="1"/>
    <col min="7954" max="8190" width="10.00390625" style="34" customWidth="1"/>
    <col min="8191" max="8191" width="52.625" style="34" customWidth="1"/>
    <col min="8192" max="8192" width="7.875" style="34" customWidth="1"/>
    <col min="8193" max="8193" width="8.50390625" style="34" customWidth="1"/>
    <col min="8194" max="8194" width="20.625" style="34" customWidth="1"/>
    <col min="8195" max="8195" width="32.125" style="34" customWidth="1"/>
    <col min="8196" max="8200" width="9.875" style="34" customWidth="1"/>
    <col min="8201" max="8201" width="9.00390625" style="34" customWidth="1"/>
    <col min="8202" max="8202" width="10.50390625" style="34" customWidth="1"/>
    <col min="8203" max="8203" width="10.125" style="34" customWidth="1"/>
    <col min="8204" max="8204" width="11.00390625" style="34" customWidth="1"/>
    <col min="8205" max="8205" width="10.00390625" style="34" customWidth="1"/>
    <col min="8206" max="8206" width="11.125" style="34" customWidth="1"/>
    <col min="8207" max="8207" width="15.625" style="34" customWidth="1"/>
    <col min="8208" max="8208" width="11.125" style="34" customWidth="1"/>
    <col min="8209" max="8209" width="16.50390625" style="34" customWidth="1"/>
    <col min="8210" max="8446" width="10.00390625" style="34" customWidth="1"/>
    <col min="8447" max="8447" width="52.625" style="34" customWidth="1"/>
    <col min="8448" max="8448" width="7.875" style="34" customWidth="1"/>
    <col min="8449" max="8449" width="8.50390625" style="34" customWidth="1"/>
    <col min="8450" max="8450" width="20.625" style="34" customWidth="1"/>
    <col min="8451" max="8451" width="32.125" style="34" customWidth="1"/>
    <col min="8452" max="8456" width="9.875" style="34" customWidth="1"/>
    <col min="8457" max="8457" width="9.00390625" style="34" customWidth="1"/>
    <col min="8458" max="8458" width="10.50390625" style="34" customWidth="1"/>
    <col min="8459" max="8459" width="10.125" style="34" customWidth="1"/>
    <col min="8460" max="8460" width="11.00390625" style="34" customWidth="1"/>
    <col min="8461" max="8461" width="10.00390625" style="34" customWidth="1"/>
    <col min="8462" max="8462" width="11.125" style="34" customWidth="1"/>
    <col min="8463" max="8463" width="15.625" style="34" customWidth="1"/>
    <col min="8464" max="8464" width="11.125" style="34" customWidth="1"/>
    <col min="8465" max="8465" width="16.50390625" style="34" customWidth="1"/>
    <col min="8466" max="8702" width="10.00390625" style="34" customWidth="1"/>
    <col min="8703" max="8703" width="52.625" style="34" customWidth="1"/>
    <col min="8704" max="8704" width="7.875" style="34" customWidth="1"/>
    <col min="8705" max="8705" width="8.50390625" style="34" customWidth="1"/>
    <col min="8706" max="8706" width="20.625" style="34" customWidth="1"/>
    <col min="8707" max="8707" width="32.125" style="34" customWidth="1"/>
    <col min="8708" max="8712" width="9.875" style="34" customWidth="1"/>
    <col min="8713" max="8713" width="9.00390625" style="34" customWidth="1"/>
    <col min="8714" max="8714" width="10.50390625" style="34" customWidth="1"/>
    <col min="8715" max="8715" width="10.125" style="34" customWidth="1"/>
    <col min="8716" max="8716" width="11.00390625" style="34" customWidth="1"/>
    <col min="8717" max="8717" width="10.00390625" style="34" customWidth="1"/>
    <col min="8718" max="8718" width="11.125" style="34" customWidth="1"/>
    <col min="8719" max="8719" width="15.625" style="34" customWidth="1"/>
    <col min="8720" max="8720" width="11.125" style="34" customWidth="1"/>
    <col min="8721" max="8721" width="16.50390625" style="34" customWidth="1"/>
    <col min="8722" max="8958" width="10.00390625" style="34" customWidth="1"/>
    <col min="8959" max="8959" width="52.625" style="34" customWidth="1"/>
    <col min="8960" max="8960" width="7.875" style="34" customWidth="1"/>
    <col min="8961" max="8961" width="8.50390625" style="34" customWidth="1"/>
    <col min="8962" max="8962" width="20.625" style="34" customWidth="1"/>
    <col min="8963" max="8963" width="32.125" style="34" customWidth="1"/>
    <col min="8964" max="8968" width="9.875" style="34" customWidth="1"/>
    <col min="8969" max="8969" width="9.00390625" style="34" customWidth="1"/>
    <col min="8970" max="8970" width="10.50390625" style="34" customWidth="1"/>
    <col min="8971" max="8971" width="10.125" style="34" customWidth="1"/>
    <col min="8972" max="8972" width="11.00390625" style="34" customWidth="1"/>
    <col min="8973" max="8973" width="10.00390625" style="34" customWidth="1"/>
    <col min="8974" max="8974" width="11.125" style="34" customWidth="1"/>
    <col min="8975" max="8975" width="15.625" style="34" customWidth="1"/>
    <col min="8976" max="8976" width="11.125" style="34" customWidth="1"/>
    <col min="8977" max="8977" width="16.50390625" style="34" customWidth="1"/>
    <col min="8978" max="9214" width="10.00390625" style="34" customWidth="1"/>
    <col min="9215" max="9215" width="52.625" style="34" customWidth="1"/>
    <col min="9216" max="9216" width="7.875" style="34" customWidth="1"/>
    <col min="9217" max="9217" width="8.50390625" style="34" customWidth="1"/>
    <col min="9218" max="9218" width="20.625" style="34" customWidth="1"/>
    <col min="9219" max="9219" width="32.125" style="34" customWidth="1"/>
    <col min="9220" max="9224" width="9.875" style="34" customWidth="1"/>
    <col min="9225" max="9225" width="9.00390625" style="34" customWidth="1"/>
    <col min="9226" max="9226" width="10.50390625" style="34" customWidth="1"/>
    <col min="9227" max="9227" width="10.125" style="34" customWidth="1"/>
    <col min="9228" max="9228" width="11.00390625" style="34" customWidth="1"/>
    <col min="9229" max="9229" width="10.00390625" style="34" customWidth="1"/>
    <col min="9230" max="9230" width="11.125" style="34" customWidth="1"/>
    <col min="9231" max="9231" width="15.625" style="34" customWidth="1"/>
    <col min="9232" max="9232" width="11.125" style="34" customWidth="1"/>
    <col min="9233" max="9233" width="16.50390625" style="34" customWidth="1"/>
    <col min="9234" max="9470" width="10.00390625" style="34" customWidth="1"/>
    <col min="9471" max="9471" width="52.625" style="34" customWidth="1"/>
    <col min="9472" max="9472" width="7.875" style="34" customWidth="1"/>
    <col min="9473" max="9473" width="8.50390625" style="34" customWidth="1"/>
    <col min="9474" max="9474" width="20.625" style="34" customWidth="1"/>
    <col min="9475" max="9475" width="32.125" style="34" customWidth="1"/>
    <col min="9476" max="9480" width="9.875" style="34" customWidth="1"/>
    <col min="9481" max="9481" width="9.00390625" style="34" customWidth="1"/>
    <col min="9482" max="9482" width="10.50390625" style="34" customWidth="1"/>
    <col min="9483" max="9483" width="10.125" style="34" customWidth="1"/>
    <col min="9484" max="9484" width="11.00390625" style="34" customWidth="1"/>
    <col min="9485" max="9485" width="10.00390625" style="34" customWidth="1"/>
    <col min="9486" max="9486" width="11.125" style="34" customWidth="1"/>
    <col min="9487" max="9487" width="15.625" style="34" customWidth="1"/>
    <col min="9488" max="9488" width="11.125" style="34" customWidth="1"/>
    <col min="9489" max="9489" width="16.50390625" style="34" customWidth="1"/>
    <col min="9490" max="9726" width="10.00390625" style="34" customWidth="1"/>
    <col min="9727" max="9727" width="52.625" style="34" customWidth="1"/>
    <col min="9728" max="9728" width="7.875" style="34" customWidth="1"/>
    <col min="9729" max="9729" width="8.50390625" style="34" customWidth="1"/>
    <col min="9730" max="9730" width="20.625" style="34" customWidth="1"/>
    <col min="9731" max="9731" width="32.125" style="34" customWidth="1"/>
    <col min="9732" max="9736" width="9.875" style="34" customWidth="1"/>
    <col min="9737" max="9737" width="9.00390625" style="34" customWidth="1"/>
    <col min="9738" max="9738" width="10.50390625" style="34" customWidth="1"/>
    <col min="9739" max="9739" width="10.125" style="34" customWidth="1"/>
    <col min="9740" max="9740" width="11.00390625" style="34" customWidth="1"/>
    <col min="9741" max="9741" width="10.00390625" style="34" customWidth="1"/>
    <col min="9742" max="9742" width="11.125" style="34" customWidth="1"/>
    <col min="9743" max="9743" width="15.625" style="34" customWidth="1"/>
    <col min="9744" max="9744" width="11.125" style="34" customWidth="1"/>
    <col min="9745" max="9745" width="16.50390625" style="34" customWidth="1"/>
    <col min="9746" max="9982" width="10.00390625" style="34" customWidth="1"/>
    <col min="9983" max="9983" width="52.625" style="34" customWidth="1"/>
    <col min="9984" max="9984" width="7.875" style="34" customWidth="1"/>
    <col min="9985" max="9985" width="8.50390625" style="34" customWidth="1"/>
    <col min="9986" max="9986" width="20.625" style="34" customWidth="1"/>
    <col min="9987" max="9987" width="32.125" style="34" customWidth="1"/>
    <col min="9988" max="9992" width="9.875" style="34" customWidth="1"/>
    <col min="9993" max="9993" width="9.00390625" style="34" customWidth="1"/>
    <col min="9994" max="9994" width="10.50390625" style="34" customWidth="1"/>
    <col min="9995" max="9995" width="10.125" style="34" customWidth="1"/>
    <col min="9996" max="9996" width="11.00390625" style="34" customWidth="1"/>
    <col min="9997" max="9997" width="10.00390625" style="34" customWidth="1"/>
    <col min="9998" max="9998" width="11.125" style="34" customWidth="1"/>
    <col min="9999" max="9999" width="15.625" style="34" customWidth="1"/>
    <col min="10000" max="10000" width="11.125" style="34" customWidth="1"/>
    <col min="10001" max="10001" width="16.50390625" style="34" customWidth="1"/>
    <col min="10002" max="10238" width="10.00390625" style="34" customWidth="1"/>
    <col min="10239" max="10239" width="52.625" style="34" customWidth="1"/>
    <col min="10240" max="10240" width="7.875" style="34" customWidth="1"/>
    <col min="10241" max="10241" width="8.50390625" style="34" customWidth="1"/>
    <col min="10242" max="10242" width="20.625" style="34" customWidth="1"/>
    <col min="10243" max="10243" width="32.125" style="34" customWidth="1"/>
    <col min="10244" max="10248" width="9.875" style="34" customWidth="1"/>
    <col min="10249" max="10249" width="9.00390625" style="34" customWidth="1"/>
    <col min="10250" max="10250" width="10.50390625" style="34" customWidth="1"/>
    <col min="10251" max="10251" width="10.125" style="34" customWidth="1"/>
    <col min="10252" max="10252" width="11.00390625" style="34" customWidth="1"/>
    <col min="10253" max="10253" width="10.00390625" style="34" customWidth="1"/>
    <col min="10254" max="10254" width="11.125" style="34" customWidth="1"/>
    <col min="10255" max="10255" width="15.625" style="34" customWidth="1"/>
    <col min="10256" max="10256" width="11.125" style="34" customWidth="1"/>
    <col min="10257" max="10257" width="16.50390625" style="34" customWidth="1"/>
    <col min="10258" max="10494" width="10.00390625" style="34" customWidth="1"/>
    <col min="10495" max="10495" width="52.625" style="34" customWidth="1"/>
    <col min="10496" max="10496" width="7.875" style="34" customWidth="1"/>
    <col min="10497" max="10497" width="8.50390625" style="34" customWidth="1"/>
    <col min="10498" max="10498" width="20.625" style="34" customWidth="1"/>
    <col min="10499" max="10499" width="32.125" style="34" customWidth="1"/>
    <col min="10500" max="10504" width="9.875" style="34" customWidth="1"/>
    <col min="10505" max="10505" width="9.00390625" style="34" customWidth="1"/>
    <col min="10506" max="10506" width="10.50390625" style="34" customWidth="1"/>
    <col min="10507" max="10507" width="10.125" style="34" customWidth="1"/>
    <col min="10508" max="10508" width="11.00390625" style="34" customWidth="1"/>
    <col min="10509" max="10509" width="10.00390625" style="34" customWidth="1"/>
    <col min="10510" max="10510" width="11.125" style="34" customWidth="1"/>
    <col min="10511" max="10511" width="15.625" style="34" customWidth="1"/>
    <col min="10512" max="10512" width="11.125" style="34" customWidth="1"/>
    <col min="10513" max="10513" width="16.50390625" style="34" customWidth="1"/>
    <col min="10514" max="10750" width="10.00390625" style="34" customWidth="1"/>
    <col min="10751" max="10751" width="52.625" style="34" customWidth="1"/>
    <col min="10752" max="10752" width="7.875" style="34" customWidth="1"/>
    <col min="10753" max="10753" width="8.50390625" style="34" customWidth="1"/>
    <col min="10754" max="10754" width="20.625" style="34" customWidth="1"/>
    <col min="10755" max="10755" width="32.125" style="34" customWidth="1"/>
    <col min="10756" max="10760" width="9.875" style="34" customWidth="1"/>
    <col min="10761" max="10761" width="9.00390625" style="34" customWidth="1"/>
    <col min="10762" max="10762" width="10.50390625" style="34" customWidth="1"/>
    <col min="10763" max="10763" width="10.125" style="34" customWidth="1"/>
    <col min="10764" max="10764" width="11.00390625" style="34" customWidth="1"/>
    <col min="10765" max="10765" width="10.00390625" style="34" customWidth="1"/>
    <col min="10766" max="10766" width="11.125" style="34" customWidth="1"/>
    <col min="10767" max="10767" width="15.625" style="34" customWidth="1"/>
    <col min="10768" max="10768" width="11.125" style="34" customWidth="1"/>
    <col min="10769" max="10769" width="16.50390625" style="34" customWidth="1"/>
    <col min="10770" max="11006" width="10.00390625" style="34" customWidth="1"/>
    <col min="11007" max="11007" width="52.625" style="34" customWidth="1"/>
    <col min="11008" max="11008" width="7.875" style="34" customWidth="1"/>
    <col min="11009" max="11009" width="8.50390625" style="34" customWidth="1"/>
    <col min="11010" max="11010" width="20.625" style="34" customWidth="1"/>
    <col min="11011" max="11011" width="32.125" style="34" customWidth="1"/>
    <col min="11012" max="11016" width="9.875" style="34" customWidth="1"/>
    <col min="11017" max="11017" width="9.00390625" style="34" customWidth="1"/>
    <col min="11018" max="11018" width="10.50390625" style="34" customWidth="1"/>
    <col min="11019" max="11019" width="10.125" style="34" customWidth="1"/>
    <col min="11020" max="11020" width="11.00390625" style="34" customWidth="1"/>
    <col min="11021" max="11021" width="10.00390625" style="34" customWidth="1"/>
    <col min="11022" max="11022" width="11.125" style="34" customWidth="1"/>
    <col min="11023" max="11023" width="15.625" style="34" customWidth="1"/>
    <col min="11024" max="11024" width="11.125" style="34" customWidth="1"/>
    <col min="11025" max="11025" width="16.50390625" style="34" customWidth="1"/>
    <col min="11026" max="11262" width="10.00390625" style="34" customWidth="1"/>
    <col min="11263" max="11263" width="52.625" style="34" customWidth="1"/>
    <col min="11264" max="11264" width="7.875" style="34" customWidth="1"/>
    <col min="11265" max="11265" width="8.50390625" style="34" customWidth="1"/>
    <col min="11266" max="11266" width="20.625" style="34" customWidth="1"/>
    <col min="11267" max="11267" width="32.125" style="34" customWidth="1"/>
    <col min="11268" max="11272" width="9.875" style="34" customWidth="1"/>
    <col min="11273" max="11273" width="9.00390625" style="34" customWidth="1"/>
    <col min="11274" max="11274" width="10.50390625" style="34" customWidth="1"/>
    <col min="11275" max="11275" width="10.125" style="34" customWidth="1"/>
    <col min="11276" max="11276" width="11.00390625" style="34" customWidth="1"/>
    <col min="11277" max="11277" width="10.00390625" style="34" customWidth="1"/>
    <col min="11278" max="11278" width="11.125" style="34" customWidth="1"/>
    <col min="11279" max="11279" width="15.625" style="34" customWidth="1"/>
    <col min="11280" max="11280" width="11.125" style="34" customWidth="1"/>
    <col min="11281" max="11281" width="16.50390625" style="34" customWidth="1"/>
    <col min="11282" max="11518" width="10.00390625" style="34" customWidth="1"/>
    <col min="11519" max="11519" width="52.625" style="34" customWidth="1"/>
    <col min="11520" max="11520" width="7.875" style="34" customWidth="1"/>
    <col min="11521" max="11521" width="8.50390625" style="34" customWidth="1"/>
    <col min="11522" max="11522" width="20.625" style="34" customWidth="1"/>
    <col min="11523" max="11523" width="32.125" style="34" customWidth="1"/>
    <col min="11524" max="11528" width="9.875" style="34" customWidth="1"/>
    <col min="11529" max="11529" width="9.00390625" style="34" customWidth="1"/>
    <col min="11530" max="11530" width="10.50390625" style="34" customWidth="1"/>
    <col min="11531" max="11531" width="10.125" style="34" customWidth="1"/>
    <col min="11532" max="11532" width="11.00390625" style="34" customWidth="1"/>
    <col min="11533" max="11533" width="10.00390625" style="34" customWidth="1"/>
    <col min="11534" max="11534" width="11.125" style="34" customWidth="1"/>
    <col min="11535" max="11535" width="15.625" style="34" customWidth="1"/>
    <col min="11536" max="11536" width="11.125" style="34" customWidth="1"/>
    <col min="11537" max="11537" width="16.50390625" style="34" customWidth="1"/>
    <col min="11538" max="11774" width="10.00390625" style="34" customWidth="1"/>
    <col min="11775" max="11775" width="52.625" style="34" customWidth="1"/>
    <col min="11776" max="11776" width="7.875" style="34" customWidth="1"/>
    <col min="11777" max="11777" width="8.50390625" style="34" customWidth="1"/>
    <col min="11778" max="11778" width="20.625" style="34" customWidth="1"/>
    <col min="11779" max="11779" width="32.125" style="34" customWidth="1"/>
    <col min="11780" max="11784" width="9.875" style="34" customWidth="1"/>
    <col min="11785" max="11785" width="9.00390625" style="34" customWidth="1"/>
    <col min="11786" max="11786" width="10.50390625" style="34" customWidth="1"/>
    <col min="11787" max="11787" width="10.125" style="34" customWidth="1"/>
    <col min="11788" max="11788" width="11.00390625" style="34" customWidth="1"/>
    <col min="11789" max="11789" width="10.00390625" style="34" customWidth="1"/>
    <col min="11790" max="11790" width="11.125" style="34" customWidth="1"/>
    <col min="11791" max="11791" width="15.625" style="34" customWidth="1"/>
    <col min="11792" max="11792" width="11.125" style="34" customWidth="1"/>
    <col min="11793" max="11793" width="16.50390625" style="34" customWidth="1"/>
    <col min="11794" max="12030" width="10.00390625" style="34" customWidth="1"/>
    <col min="12031" max="12031" width="52.625" style="34" customWidth="1"/>
    <col min="12032" max="12032" width="7.875" style="34" customWidth="1"/>
    <col min="12033" max="12033" width="8.50390625" style="34" customWidth="1"/>
    <col min="12034" max="12034" width="20.625" style="34" customWidth="1"/>
    <col min="12035" max="12035" width="32.125" style="34" customWidth="1"/>
    <col min="12036" max="12040" width="9.875" style="34" customWidth="1"/>
    <col min="12041" max="12041" width="9.00390625" style="34" customWidth="1"/>
    <col min="12042" max="12042" width="10.50390625" style="34" customWidth="1"/>
    <col min="12043" max="12043" width="10.125" style="34" customWidth="1"/>
    <col min="12044" max="12044" width="11.00390625" style="34" customWidth="1"/>
    <col min="12045" max="12045" width="10.00390625" style="34" customWidth="1"/>
    <col min="12046" max="12046" width="11.125" style="34" customWidth="1"/>
    <col min="12047" max="12047" width="15.625" style="34" customWidth="1"/>
    <col min="12048" max="12048" width="11.125" style="34" customWidth="1"/>
    <col min="12049" max="12049" width="16.50390625" style="34" customWidth="1"/>
    <col min="12050" max="12286" width="10.00390625" style="34" customWidth="1"/>
    <col min="12287" max="12287" width="52.625" style="34" customWidth="1"/>
    <col min="12288" max="12288" width="7.875" style="34" customWidth="1"/>
    <col min="12289" max="12289" width="8.50390625" style="34" customWidth="1"/>
    <col min="12290" max="12290" width="20.625" style="34" customWidth="1"/>
    <col min="12291" max="12291" width="32.125" style="34" customWidth="1"/>
    <col min="12292" max="12296" width="9.875" style="34" customWidth="1"/>
    <col min="12297" max="12297" width="9.00390625" style="34" customWidth="1"/>
    <col min="12298" max="12298" width="10.50390625" style="34" customWidth="1"/>
    <col min="12299" max="12299" width="10.125" style="34" customWidth="1"/>
    <col min="12300" max="12300" width="11.00390625" style="34" customWidth="1"/>
    <col min="12301" max="12301" width="10.00390625" style="34" customWidth="1"/>
    <col min="12302" max="12302" width="11.125" style="34" customWidth="1"/>
    <col min="12303" max="12303" width="15.625" style="34" customWidth="1"/>
    <col min="12304" max="12304" width="11.125" style="34" customWidth="1"/>
    <col min="12305" max="12305" width="16.50390625" style="34" customWidth="1"/>
    <col min="12306" max="12542" width="10.00390625" style="34" customWidth="1"/>
    <col min="12543" max="12543" width="52.625" style="34" customWidth="1"/>
    <col min="12544" max="12544" width="7.875" style="34" customWidth="1"/>
    <col min="12545" max="12545" width="8.50390625" style="34" customWidth="1"/>
    <col min="12546" max="12546" width="20.625" style="34" customWidth="1"/>
    <col min="12547" max="12547" width="32.125" style="34" customWidth="1"/>
    <col min="12548" max="12552" width="9.875" style="34" customWidth="1"/>
    <col min="12553" max="12553" width="9.00390625" style="34" customWidth="1"/>
    <col min="12554" max="12554" width="10.50390625" style="34" customWidth="1"/>
    <col min="12555" max="12555" width="10.125" style="34" customWidth="1"/>
    <col min="12556" max="12556" width="11.00390625" style="34" customWidth="1"/>
    <col min="12557" max="12557" width="10.00390625" style="34" customWidth="1"/>
    <col min="12558" max="12558" width="11.125" style="34" customWidth="1"/>
    <col min="12559" max="12559" width="15.625" style="34" customWidth="1"/>
    <col min="12560" max="12560" width="11.125" style="34" customWidth="1"/>
    <col min="12561" max="12561" width="16.50390625" style="34" customWidth="1"/>
    <col min="12562" max="12798" width="10.00390625" style="34" customWidth="1"/>
    <col min="12799" max="12799" width="52.625" style="34" customWidth="1"/>
    <col min="12800" max="12800" width="7.875" style="34" customWidth="1"/>
    <col min="12801" max="12801" width="8.50390625" style="34" customWidth="1"/>
    <col min="12802" max="12802" width="20.625" style="34" customWidth="1"/>
    <col min="12803" max="12803" width="32.125" style="34" customWidth="1"/>
    <col min="12804" max="12808" width="9.875" style="34" customWidth="1"/>
    <col min="12809" max="12809" width="9.00390625" style="34" customWidth="1"/>
    <col min="12810" max="12810" width="10.50390625" style="34" customWidth="1"/>
    <col min="12811" max="12811" width="10.125" style="34" customWidth="1"/>
    <col min="12812" max="12812" width="11.00390625" style="34" customWidth="1"/>
    <col min="12813" max="12813" width="10.00390625" style="34" customWidth="1"/>
    <col min="12814" max="12814" width="11.125" style="34" customWidth="1"/>
    <col min="12815" max="12815" width="15.625" style="34" customWidth="1"/>
    <col min="12816" max="12816" width="11.125" style="34" customWidth="1"/>
    <col min="12817" max="12817" width="16.50390625" style="34" customWidth="1"/>
    <col min="12818" max="13054" width="10.00390625" style="34" customWidth="1"/>
    <col min="13055" max="13055" width="52.625" style="34" customWidth="1"/>
    <col min="13056" max="13056" width="7.875" style="34" customWidth="1"/>
    <col min="13057" max="13057" width="8.50390625" style="34" customWidth="1"/>
    <col min="13058" max="13058" width="20.625" style="34" customWidth="1"/>
    <col min="13059" max="13059" width="32.125" style="34" customWidth="1"/>
    <col min="13060" max="13064" width="9.875" style="34" customWidth="1"/>
    <col min="13065" max="13065" width="9.00390625" style="34" customWidth="1"/>
    <col min="13066" max="13066" width="10.50390625" style="34" customWidth="1"/>
    <col min="13067" max="13067" width="10.125" style="34" customWidth="1"/>
    <col min="13068" max="13068" width="11.00390625" style="34" customWidth="1"/>
    <col min="13069" max="13069" width="10.00390625" style="34" customWidth="1"/>
    <col min="13070" max="13070" width="11.125" style="34" customWidth="1"/>
    <col min="13071" max="13071" width="15.625" style="34" customWidth="1"/>
    <col min="13072" max="13072" width="11.125" style="34" customWidth="1"/>
    <col min="13073" max="13073" width="16.50390625" style="34" customWidth="1"/>
    <col min="13074" max="13310" width="10.00390625" style="34" customWidth="1"/>
    <col min="13311" max="13311" width="52.625" style="34" customWidth="1"/>
    <col min="13312" max="13312" width="7.875" style="34" customWidth="1"/>
    <col min="13313" max="13313" width="8.50390625" style="34" customWidth="1"/>
    <col min="13314" max="13314" width="20.625" style="34" customWidth="1"/>
    <col min="13315" max="13315" width="32.125" style="34" customWidth="1"/>
    <col min="13316" max="13320" width="9.875" style="34" customWidth="1"/>
    <col min="13321" max="13321" width="9.00390625" style="34" customWidth="1"/>
    <col min="13322" max="13322" width="10.50390625" style="34" customWidth="1"/>
    <col min="13323" max="13323" width="10.125" style="34" customWidth="1"/>
    <col min="13324" max="13324" width="11.00390625" style="34" customWidth="1"/>
    <col min="13325" max="13325" width="10.00390625" style="34" customWidth="1"/>
    <col min="13326" max="13326" width="11.125" style="34" customWidth="1"/>
    <col min="13327" max="13327" width="15.625" style="34" customWidth="1"/>
    <col min="13328" max="13328" width="11.125" style="34" customWidth="1"/>
    <col min="13329" max="13329" width="16.50390625" style="34" customWidth="1"/>
    <col min="13330" max="13566" width="10.00390625" style="34" customWidth="1"/>
    <col min="13567" max="13567" width="52.625" style="34" customWidth="1"/>
    <col min="13568" max="13568" width="7.875" style="34" customWidth="1"/>
    <col min="13569" max="13569" width="8.50390625" style="34" customWidth="1"/>
    <col min="13570" max="13570" width="20.625" style="34" customWidth="1"/>
    <col min="13571" max="13571" width="32.125" style="34" customWidth="1"/>
    <col min="13572" max="13576" width="9.875" style="34" customWidth="1"/>
    <col min="13577" max="13577" width="9.00390625" style="34" customWidth="1"/>
    <col min="13578" max="13578" width="10.50390625" style="34" customWidth="1"/>
    <col min="13579" max="13579" width="10.125" style="34" customWidth="1"/>
    <col min="13580" max="13580" width="11.00390625" style="34" customWidth="1"/>
    <col min="13581" max="13581" width="10.00390625" style="34" customWidth="1"/>
    <col min="13582" max="13582" width="11.125" style="34" customWidth="1"/>
    <col min="13583" max="13583" width="15.625" style="34" customWidth="1"/>
    <col min="13584" max="13584" width="11.125" style="34" customWidth="1"/>
    <col min="13585" max="13585" width="16.50390625" style="34" customWidth="1"/>
    <col min="13586" max="13822" width="10.00390625" style="34" customWidth="1"/>
    <col min="13823" max="13823" width="52.625" style="34" customWidth="1"/>
    <col min="13824" max="13824" width="7.875" style="34" customWidth="1"/>
    <col min="13825" max="13825" width="8.50390625" style="34" customWidth="1"/>
    <col min="13826" max="13826" width="20.625" style="34" customWidth="1"/>
    <col min="13827" max="13827" width="32.125" style="34" customWidth="1"/>
    <col min="13828" max="13832" width="9.875" style="34" customWidth="1"/>
    <col min="13833" max="13833" width="9.00390625" style="34" customWidth="1"/>
    <col min="13834" max="13834" width="10.50390625" style="34" customWidth="1"/>
    <col min="13835" max="13835" width="10.125" style="34" customWidth="1"/>
    <col min="13836" max="13836" width="11.00390625" style="34" customWidth="1"/>
    <col min="13837" max="13837" width="10.00390625" style="34" customWidth="1"/>
    <col min="13838" max="13838" width="11.125" style="34" customWidth="1"/>
    <col min="13839" max="13839" width="15.625" style="34" customWidth="1"/>
    <col min="13840" max="13840" width="11.125" style="34" customWidth="1"/>
    <col min="13841" max="13841" width="16.50390625" style="34" customWidth="1"/>
    <col min="13842" max="14078" width="10.00390625" style="34" customWidth="1"/>
    <col min="14079" max="14079" width="52.625" style="34" customWidth="1"/>
    <col min="14080" max="14080" width="7.875" style="34" customWidth="1"/>
    <col min="14081" max="14081" width="8.50390625" style="34" customWidth="1"/>
    <col min="14082" max="14082" width="20.625" style="34" customWidth="1"/>
    <col min="14083" max="14083" width="32.125" style="34" customWidth="1"/>
    <col min="14084" max="14088" width="9.875" style="34" customWidth="1"/>
    <col min="14089" max="14089" width="9.00390625" style="34" customWidth="1"/>
    <col min="14090" max="14090" width="10.50390625" style="34" customWidth="1"/>
    <col min="14091" max="14091" width="10.125" style="34" customWidth="1"/>
    <col min="14092" max="14092" width="11.00390625" style="34" customWidth="1"/>
    <col min="14093" max="14093" width="10.00390625" style="34" customWidth="1"/>
    <col min="14094" max="14094" width="11.125" style="34" customWidth="1"/>
    <col min="14095" max="14095" width="15.625" style="34" customWidth="1"/>
    <col min="14096" max="14096" width="11.125" style="34" customWidth="1"/>
    <col min="14097" max="14097" width="16.50390625" style="34" customWidth="1"/>
    <col min="14098" max="14334" width="10.00390625" style="34" customWidth="1"/>
    <col min="14335" max="14335" width="52.625" style="34" customWidth="1"/>
    <col min="14336" max="14336" width="7.875" style="34" customWidth="1"/>
    <col min="14337" max="14337" width="8.50390625" style="34" customWidth="1"/>
    <col min="14338" max="14338" width="20.625" style="34" customWidth="1"/>
    <col min="14339" max="14339" width="32.125" style="34" customWidth="1"/>
    <col min="14340" max="14344" width="9.875" style="34" customWidth="1"/>
    <col min="14345" max="14345" width="9.00390625" style="34" customWidth="1"/>
    <col min="14346" max="14346" width="10.50390625" style="34" customWidth="1"/>
    <col min="14347" max="14347" width="10.125" style="34" customWidth="1"/>
    <col min="14348" max="14348" width="11.00390625" style="34" customWidth="1"/>
    <col min="14349" max="14349" width="10.00390625" style="34" customWidth="1"/>
    <col min="14350" max="14350" width="11.125" style="34" customWidth="1"/>
    <col min="14351" max="14351" width="15.625" style="34" customWidth="1"/>
    <col min="14352" max="14352" width="11.125" style="34" customWidth="1"/>
    <col min="14353" max="14353" width="16.50390625" style="34" customWidth="1"/>
    <col min="14354" max="14590" width="10.00390625" style="34" customWidth="1"/>
    <col min="14591" max="14591" width="52.625" style="34" customWidth="1"/>
    <col min="14592" max="14592" width="7.875" style="34" customWidth="1"/>
    <col min="14593" max="14593" width="8.50390625" style="34" customWidth="1"/>
    <col min="14594" max="14594" width="20.625" style="34" customWidth="1"/>
    <col min="14595" max="14595" width="32.125" style="34" customWidth="1"/>
    <col min="14596" max="14600" width="9.875" style="34" customWidth="1"/>
    <col min="14601" max="14601" width="9.00390625" style="34" customWidth="1"/>
    <col min="14602" max="14602" width="10.50390625" style="34" customWidth="1"/>
    <col min="14603" max="14603" width="10.125" style="34" customWidth="1"/>
    <col min="14604" max="14604" width="11.00390625" style="34" customWidth="1"/>
    <col min="14605" max="14605" width="10.00390625" style="34" customWidth="1"/>
    <col min="14606" max="14606" width="11.125" style="34" customWidth="1"/>
    <col min="14607" max="14607" width="15.625" style="34" customWidth="1"/>
    <col min="14608" max="14608" width="11.125" style="34" customWidth="1"/>
    <col min="14609" max="14609" width="16.50390625" style="34" customWidth="1"/>
    <col min="14610" max="14846" width="10.00390625" style="34" customWidth="1"/>
    <col min="14847" max="14847" width="52.625" style="34" customWidth="1"/>
    <col min="14848" max="14848" width="7.875" style="34" customWidth="1"/>
    <col min="14849" max="14849" width="8.50390625" style="34" customWidth="1"/>
    <col min="14850" max="14850" width="20.625" style="34" customWidth="1"/>
    <col min="14851" max="14851" width="32.125" style="34" customWidth="1"/>
    <col min="14852" max="14856" width="9.875" style="34" customWidth="1"/>
    <col min="14857" max="14857" width="9.00390625" style="34" customWidth="1"/>
    <col min="14858" max="14858" width="10.50390625" style="34" customWidth="1"/>
    <col min="14859" max="14859" width="10.125" style="34" customWidth="1"/>
    <col min="14860" max="14860" width="11.00390625" style="34" customWidth="1"/>
    <col min="14861" max="14861" width="10.00390625" style="34" customWidth="1"/>
    <col min="14862" max="14862" width="11.125" style="34" customWidth="1"/>
    <col min="14863" max="14863" width="15.625" style="34" customWidth="1"/>
    <col min="14864" max="14864" width="11.125" style="34" customWidth="1"/>
    <col min="14865" max="14865" width="16.50390625" style="34" customWidth="1"/>
    <col min="14866" max="15102" width="10.00390625" style="34" customWidth="1"/>
    <col min="15103" max="15103" width="52.625" style="34" customWidth="1"/>
    <col min="15104" max="15104" width="7.875" style="34" customWidth="1"/>
    <col min="15105" max="15105" width="8.50390625" style="34" customWidth="1"/>
    <col min="15106" max="15106" width="20.625" style="34" customWidth="1"/>
    <col min="15107" max="15107" width="32.125" style="34" customWidth="1"/>
    <col min="15108" max="15112" width="9.875" style="34" customWidth="1"/>
    <col min="15113" max="15113" width="9.00390625" style="34" customWidth="1"/>
    <col min="15114" max="15114" width="10.50390625" style="34" customWidth="1"/>
    <col min="15115" max="15115" width="10.125" style="34" customWidth="1"/>
    <col min="15116" max="15116" width="11.00390625" style="34" customWidth="1"/>
    <col min="15117" max="15117" width="10.00390625" style="34" customWidth="1"/>
    <col min="15118" max="15118" width="11.125" style="34" customWidth="1"/>
    <col min="15119" max="15119" width="15.625" style="34" customWidth="1"/>
    <col min="15120" max="15120" width="11.125" style="34" customWidth="1"/>
    <col min="15121" max="15121" width="16.50390625" style="34" customWidth="1"/>
    <col min="15122" max="15358" width="10.00390625" style="34" customWidth="1"/>
    <col min="15359" max="15359" width="52.625" style="34" customWidth="1"/>
    <col min="15360" max="15360" width="7.875" style="34" customWidth="1"/>
    <col min="15361" max="15361" width="8.50390625" style="34" customWidth="1"/>
    <col min="15362" max="15362" width="20.625" style="34" customWidth="1"/>
    <col min="15363" max="15363" width="32.125" style="34" customWidth="1"/>
    <col min="15364" max="15368" width="9.875" style="34" customWidth="1"/>
    <col min="15369" max="15369" width="9.00390625" style="34" customWidth="1"/>
    <col min="15370" max="15370" width="10.50390625" style="34" customWidth="1"/>
    <col min="15371" max="15371" width="10.125" style="34" customWidth="1"/>
    <col min="15372" max="15372" width="11.00390625" style="34" customWidth="1"/>
    <col min="15373" max="15373" width="10.00390625" style="34" customWidth="1"/>
    <col min="15374" max="15374" width="11.125" style="34" customWidth="1"/>
    <col min="15375" max="15375" width="15.625" style="34" customWidth="1"/>
    <col min="15376" max="15376" width="11.125" style="34" customWidth="1"/>
    <col min="15377" max="15377" width="16.50390625" style="34" customWidth="1"/>
    <col min="15378" max="15614" width="10.00390625" style="34" customWidth="1"/>
    <col min="15615" max="15615" width="52.625" style="34" customWidth="1"/>
    <col min="15616" max="15616" width="7.875" style="34" customWidth="1"/>
    <col min="15617" max="15617" width="8.50390625" style="34" customWidth="1"/>
    <col min="15618" max="15618" width="20.625" style="34" customWidth="1"/>
    <col min="15619" max="15619" width="32.125" style="34" customWidth="1"/>
    <col min="15620" max="15624" width="9.875" style="34" customWidth="1"/>
    <col min="15625" max="15625" width="9.00390625" style="34" customWidth="1"/>
    <col min="15626" max="15626" width="10.50390625" style="34" customWidth="1"/>
    <col min="15627" max="15627" width="10.125" style="34" customWidth="1"/>
    <col min="15628" max="15628" width="11.00390625" style="34" customWidth="1"/>
    <col min="15629" max="15629" width="10.00390625" style="34" customWidth="1"/>
    <col min="15630" max="15630" width="11.125" style="34" customWidth="1"/>
    <col min="15631" max="15631" width="15.625" style="34" customWidth="1"/>
    <col min="15632" max="15632" width="11.125" style="34" customWidth="1"/>
    <col min="15633" max="15633" width="16.50390625" style="34" customWidth="1"/>
    <col min="15634" max="15870" width="10.00390625" style="34" customWidth="1"/>
    <col min="15871" max="15871" width="52.625" style="34" customWidth="1"/>
    <col min="15872" max="15872" width="7.875" style="34" customWidth="1"/>
    <col min="15873" max="15873" width="8.50390625" style="34" customWidth="1"/>
    <col min="15874" max="15874" width="20.625" style="34" customWidth="1"/>
    <col min="15875" max="15875" width="32.125" style="34" customWidth="1"/>
    <col min="15876" max="15880" width="9.875" style="34" customWidth="1"/>
    <col min="15881" max="15881" width="9.00390625" style="34" customWidth="1"/>
    <col min="15882" max="15882" width="10.50390625" style="34" customWidth="1"/>
    <col min="15883" max="15883" width="10.125" style="34" customWidth="1"/>
    <col min="15884" max="15884" width="11.00390625" style="34" customWidth="1"/>
    <col min="15885" max="15885" width="10.00390625" style="34" customWidth="1"/>
    <col min="15886" max="15886" width="11.125" style="34" customWidth="1"/>
    <col min="15887" max="15887" width="15.625" style="34" customWidth="1"/>
    <col min="15888" max="15888" width="11.125" style="34" customWidth="1"/>
    <col min="15889" max="15889" width="16.50390625" style="34" customWidth="1"/>
    <col min="15890" max="16126" width="10.00390625" style="34" customWidth="1"/>
    <col min="16127" max="16127" width="52.625" style="34" customWidth="1"/>
    <col min="16128" max="16128" width="7.875" style="34" customWidth="1"/>
    <col min="16129" max="16129" width="8.50390625" style="34" customWidth="1"/>
    <col min="16130" max="16130" width="20.625" style="34" customWidth="1"/>
    <col min="16131" max="16131" width="32.125" style="34" customWidth="1"/>
    <col min="16132" max="16136" width="9.875" style="34" customWidth="1"/>
    <col min="16137" max="16137" width="9.00390625" style="34" customWidth="1"/>
    <col min="16138" max="16138" width="10.50390625" style="34" customWidth="1"/>
    <col min="16139" max="16139" width="10.125" style="34" customWidth="1"/>
    <col min="16140" max="16140" width="11.00390625" style="34" customWidth="1"/>
    <col min="16141" max="16141" width="10.00390625" style="34" customWidth="1"/>
    <col min="16142" max="16142" width="11.125" style="34" customWidth="1"/>
    <col min="16143" max="16143" width="15.625" style="34" customWidth="1"/>
    <col min="16144" max="16144" width="11.125" style="34" customWidth="1"/>
    <col min="16145" max="16145" width="16.50390625" style="34" customWidth="1"/>
    <col min="16146" max="16384" width="10.00390625" style="34" customWidth="1"/>
  </cols>
  <sheetData>
    <row r="1" spans="1:17" ht="21">
      <c r="A1" s="104" t="s">
        <v>192</v>
      </c>
      <c r="B1" s="99"/>
      <c r="C1" s="100"/>
      <c r="D1" s="101"/>
      <c r="F1" s="102"/>
      <c r="G1" s="102"/>
      <c r="H1" s="102"/>
      <c r="I1" s="102"/>
      <c r="J1" s="101"/>
      <c r="K1" s="101"/>
      <c r="L1" s="101"/>
      <c r="M1" s="101"/>
      <c r="N1" s="101"/>
      <c r="O1" s="101"/>
      <c r="P1" s="101"/>
      <c r="Q1" s="103"/>
    </row>
    <row r="2" spans="1:17" ht="21.6" customHeight="1">
      <c r="A2" s="385" t="s">
        <v>216</v>
      </c>
      <c r="B2" s="385"/>
      <c r="C2" s="385"/>
      <c r="D2" s="101"/>
      <c r="F2" s="102"/>
      <c r="G2" s="102"/>
      <c r="H2" s="102"/>
      <c r="I2" s="102"/>
      <c r="J2" s="101"/>
      <c r="K2" s="101"/>
      <c r="L2" s="101"/>
      <c r="M2" s="101"/>
      <c r="N2" s="101"/>
      <c r="O2" s="101"/>
      <c r="P2" s="101"/>
      <c r="Q2" s="103"/>
    </row>
    <row r="3" spans="1:17" s="230" customFormat="1" ht="24.95" customHeight="1">
      <c r="A3" s="386" t="s">
        <v>215</v>
      </c>
      <c r="B3" s="386"/>
      <c r="C3" s="386"/>
      <c r="D3" s="229"/>
      <c r="F3" s="231"/>
      <c r="G3" s="231"/>
      <c r="H3" s="231"/>
      <c r="I3" s="231"/>
      <c r="J3" s="229"/>
      <c r="K3" s="229"/>
      <c r="L3" s="229"/>
      <c r="M3" s="229"/>
      <c r="N3" s="229"/>
      <c r="O3" s="229"/>
      <c r="P3" s="229"/>
      <c r="Q3" s="232"/>
    </row>
    <row r="4" spans="1:7" ht="20.25" thickBot="1">
      <c r="A4" s="34" t="s">
        <v>117</v>
      </c>
      <c r="B4" s="83"/>
      <c r="C4" s="288" t="s">
        <v>118</v>
      </c>
      <c r="F4" s="83"/>
      <c r="G4" s="83"/>
    </row>
    <row r="5" spans="1:3" ht="41.25" customHeight="1">
      <c r="A5" s="105" t="s">
        <v>119</v>
      </c>
      <c r="B5" s="163" t="s">
        <v>237</v>
      </c>
      <c r="C5" s="106" t="s">
        <v>120</v>
      </c>
    </row>
    <row r="6" spans="1:3" s="109" customFormat="1" ht="29.25" customHeight="1">
      <c r="A6" s="107" t="s">
        <v>122</v>
      </c>
      <c r="B6" s="204"/>
      <c r="C6" s="108"/>
    </row>
    <row r="7" spans="1:3" s="109" customFormat="1" ht="29.25" customHeight="1">
      <c r="A7" s="110" t="s">
        <v>186</v>
      </c>
      <c r="B7" s="205"/>
      <c r="C7" s="111"/>
    </row>
    <row r="8" spans="1:3" s="109" customFormat="1" ht="32.45" customHeight="1">
      <c r="A8" s="112" t="s">
        <v>178</v>
      </c>
      <c r="B8" s="205"/>
      <c r="C8" s="111"/>
    </row>
    <row r="9" spans="1:3" s="109" customFormat="1" ht="29.25" customHeight="1">
      <c r="A9" s="110" t="s">
        <v>187</v>
      </c>
      <c r="B9" s="205"/>
      <c r="C9" s="111"/>
    </row>
    <row r="10" spans="1:3" s="109" customFormat="1" ht="29.25" customHeight="1">
      <c r="A10" s="110" t="s">
        <v>188</v>
      </c>
      <c r="B10" s="205"/>
      <c r="C10" s="111"/>
    </row>
    <row r="11" spans="1:3" s="258" customFormat="1" ht="29.25" customHeight="1">
      <c r="A11" s="255" t="s">
        <v>205</v>
      </c>
      <c r="B11" s="256"/>
      <c r="C11" s="257"/>
    </row>
    <row r="12" spans="1:3" s="258" customFormat="1" ht="29.25" customHeight="1">
      <c r="A12" s="255" t="s">
        <v>206</v>
      </c>
      <c r="B12" s="256"/>
      <c r="C12" s="259"/>
    </row>
    <row r="13" spans="1:3" s="258" customFormat="1" ht="29.25" customHeight="1">
      <c r="A13" s="255" t="s">
        <v>207</v>
      </c>
      <c r="B13" s="256"/>
      <c r="C13" s="259"/>
    </row>
    <row r="14" spans="1:3" s="258" customFormat="1" ht="29.25" customHeight="1">
      <c r="A14" s="255" t="s">
        <v>208</v>
      </c>
      <c r="B14" s="260"/>
      <c r="C14" s="261"/>
    </row>
    <row r="15" spans="1:3" s="258" customFormat="1" ht="29.25" customHeight="1">
      <c r="A15" s="255" t="s">
        <v>209</v>
      </c>
      <c r="B15" s="256"/>
      <c r="C15" s="259"/>
    </row>
    <row r="16" spans="1:3" s="265" customFormat="1" ht="29.25" customHeight="1">
      <c r="A16" s="262" t="s">
        <v>225</v>
      </c>
      <c r="B16" s="263"/>
      <c r="C16" s="264"/>
    </row>
    <row r="17" spans="1:15" s="97" customFormat="1" ht="15.75">
      <c r="A17" s="113"/>
      <c r="B17" s="114"/>
      <c r="D17" s="114"/>
      <c r="E17" s="114"/>
      <c r="F17" s="114"/>
      <c r="G17" s="114"/>
      <c r="H17" s="114"/>
      <c r="J17" s="114"/>
      <c r="K17" s="114"/>
      <c r="L17" s="114" t="s">
        <v>104</v>
      </c>
      <c r="M17" s="114"/>
      <c r="N17" s="114" t="s">
        <v>121</v>
      </c>
      <c r="O17" s="114"/>
    </row>
    <row r="18" spans="1:2" s="97" customFormat="1" ht="24.95" customHeight="1">
      <c r="A18" s="96" t="s">
        <v>222</v>
      </c>
      <c r="B18" s="97" t="s">
        <v>223</v>
      </c>
    </row>
    <row r="19" spans="1:18" s="278" customFormat="1" ht="15.75">
      <c r="A19" s="271" t="s">
        <v>220</v>
      </c>
      <c r="B19" s="271"/>
      <c r="C19" s="279"/>
      <c r="D19" s="279"/>
      <c r="E19" s="279"/>
      <c r="F19" s="279"/>
      <c r="G19" s="279"/>
      <c r="H19" s="279"/>
      <c r="I19" s="280"/>
      <c r="J19" s="280"/>
      <c r="K19" s="280"/>
      <c r="L19" s="280"/>
      <c r="M19" s="281"/>
      <c r="N19" s="280"/>
      <c r="P19" s="282"/>
      <c r="Q19" s="283"/>
      <c r="R19" s="284"/>
    </row>
  </sheetData>
  <mergeCells count="2">
    <mergeCell ref="A2:C2"/>
    <mergeCell ref="A3:C3"/>
  </mergeCells>
  <printOptions horizontalCentered="1"/>
  <pageMargins left="0.31496062992125984" right="0" top="0.7480314960629921" bottom="0.15748031496062992"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8"/>
  <sheetViews>
    <sheetView tabSelected="1" view="pageBreakPreview" zoomScaleSheetLayoutView="100" workbookViewId="0" topLeftCell="A1">
      <selection activeCell="I11" sqref="I11"/>
    </sheetView>
  </sheetViews>
  <sheetFormatPr defaultColWidth="10.00390625" defaultRowHeight="15.75"/>
  <cols>
    <col min="1" max="1" width="59.625" style="83" customWidth="1"/>
    <col min="2" max="2" width="20.875" style="210" customWidth="1"/>
    <col min="3" max="3" width="18.50390625" style="83" customWidth="1"/>
    <col min="4" max="4" width="20.25390625" style="83" hidden="1" customWidth="1"/>
    <col min="5" max="5" width="20.125" style="83" hidden="1" customWidth="1"/>
    <col min="6" max="6" width="0.12890625" style="83" hidden="1" customWidth="1"/>
    <col min="7" max="7" width="1.75390625" style="83" hidden="1" customWidth="1"/>
    <col min="8" max="8" width="7.875" style="83" customWidth="1"/>
    <col min="9" max="9" width="15.875" style="83" customWidth="1"/>
    <col min="10" max="10" width="18.125" style="83" customWidth="1"/>
    <col min="11" max="11" width="27.375" style="83" customWidth="1"/>
    <col min="12" max="12" width="10.00390625" style="83" customWidth="1"/>
    <col min="13" max="13" width="35.625" style="83" customWidth="1"/>
    <col min="14" max="14" width="11.50390625" style="83" customWidth="1"/>
    <col min="15" max="15" width="11.75390625" style="83" customWidth="1"/>
    <col min="16" max="16" width="13.375" style="83" customWidth="1"/>
    <col min="17" max="17" width="15.875" style="83" customWidth="1"/>
    <col min="18" max="18" width="22.25390625" style="83" customWidth="1"/>
    <col min="19" max="19" width="20.75390625" style="83" customWidth="1"/>
    <col min="20" max="20" width="21.25390625" style="83" customWidth="1"/>
    <col min="21" max="21" width="28.625" style="83" customWidth="1"/>
    <col min="22" max="253" width="10.00390625" style="83" customWidth="1"/>
    <col min="254" max="254" width="59.625" style="83" customWidth="1"/>
    <col min="255" max="255" width="7.50390625" style="83" customWidth="1"/>
    <col min="256" max="256" width="9.625" style="83" customWidth="1"/>
    <col min="257" max="257" width="9.875" style="83" customWidth="1"/>
    <col min="258" max="258" width="20.875" style="83" customWidth="1"/>
    <col min="259" max="259" width="18.50390625" style="83" customWidth="1"/>
    <col min="260" max="263" width="10.00390625" style="83" hidden="1" customWidth="1"/>
    <col min="264" max="264" width="7.875" style="83" customWidth="1"/>
    <col min="265" max="265" width="15.875" style="83" customWidth="1"/>
    <col min="266" max="266" width="18.125" style="83" customWidth="1"/>
    <col min="267" max="267" width="27.375" style="83" customWidth="1"/>
    <col min="268" max="268" width="10.00390625" style="83" customWidth="1"/>
    <col min="269" max="269" width="35.625" style="83" customWidth="1"/>
    <col min="270" max="270" width="11.50390625" style="83" customWidth="1"/>
    <col min="271" max="271" width="11.75390625" style="83" customWidth="1"/>
    <col min="272" max="272" width="13.375" style="83" customWidth="1"/>
    <col min="273" max="273" width="15.875" style="83" customWidth="1"/>
    <col min="274" max="274" width="22.25390625" style="83" customWidth="1"/>
    <col min="275" max="275" width="20.75390625" style="83" customWidth="1"/>
    <col min="276" max="276" width="21.25390625" style="83" customWidth="1"/>
    <col min="277" max="277" width="28.625" style="83" customWidth="1"/>
    <col min="278" max="509" width="10.00390625" style="83" customWidth="1"/>
    <col min="510" max="510" width="59.625" style="83" customWidth="1"/>
    <col min="511" max="511" width="7.50390625" style="83" customWidth="1"/>
    <col min="512" max="512" width="9.625" style="83" customWidth="1"/>
    <col min="513" max="513" width="9.875" style="83" customWidth="1"/>
    <col min="514" max="514" width="20.875" style="83" customWidth="1"/>
    <col min="515" max="515" width="18.50390625" style="83" customWidth="1"/>
    <col min="516" max="519" width="10.00390625" style="83" hidden="1" customWidth="1"/>
    <col min="520" max="520" width="7.875" style="83" customWidth="1"/>
    <col min="521" max="521" width="15.875" style="83" customWidth="1"/>
    <col min="522" max="522" width="18.125" style="83" customWidth="1"/>
    <col min="523" max="523" width="27.375" style="83" customWidth="1"/>
    <col min="524" max="524" width="10.00390625" style="83" customWidth="1"/>
    <col min="525" max="525" width="35.625" style="83" customWidth="1"/>
    <col min="526" max="526" width="11.50390625" style="83" customWidth="1"/>
    <col min="527" max="527" width="11.75390625" style="83" customWidth="1"/>
    <col min="528" max="528" width="13.375" style="83" customWidth="1"/>
    <col min="529" max="529" width="15.875" style="83" customWidth="1"/>
    <col min="530" max="530" width="22.25390625" style="83" customWidth="1"/>
    <col min="531" max="531" width="20.75390625" style="83" customWidth="1"/>
    <col min="532" max="532" width="21.25390625" style="83" customWidth="1"/>
    <col min="533" max="533" width="28.625" style="83" customWidth="1"/>
    <col min="534" max="765" width="10.00390625" style="83" customWidth="1"/>
    <col min="766" max="766" width="59.625" style="83" customWidth="1"/>
    <col min="767" max="767" width="7.50390625" style="83" customWidth="1"/>
    <col min="768" max="768" width="9.625" style="83" customWidth="1"/>
    <col min="769" max="769" width="9.875" style="83" customWidth="1"/>
    <col min="770" max="770" width="20.875" style="83" customWidth="1"/>
    <col min="771" max="771" width="18.50390625" style="83" customWidth="1"/>
    <col min="772" max="775" width="10.00390625" style="83" hidden="1" customWidth="1"/>
    <col min="776" max="776" width="7.875" style="83" customWidth="1"/>
    <col min="777" max="777" width="15.875" style="83" customWidth="1"/>
    <col min="778" max="778" width="18.125" style="83" customWidth="1"/>
    <col min="779" max="779" width="27.375" style="83" customWidth="1"/>
    <col min="780" max="780" width="10.00390625" style="83" customWidth="1"/>
    <col min="781" max="781" width="35.625" style="83" customWidth="1"/>
    <col min="782" max="782" width="11.50390625" style="83" customWidth="1"/>
    <col min="783" max="783" width="11.75390625" style="83" customWidth="1"/>
    <col min="784" max="784" width="13.375" style="83" customWidth="1"/>
    <col min="785" max="785" width="15.875" style="83" customWidth="1"/>
    <col min="786" max="786" width="22.25390625" style="83" customWidth="1"/>
    <col min="787" max="787" width="20.75390625" style="83" customWidth="1"/>
    <col min="788" max="788" width="21.25390625" style="83" customWidth="1"/>
    <col min="789" max="789" width="28.625" style="83" customWidth="1"/>
    <col min="790" max="1021" width="10.00390625" style="83" customWidth="1"/>
    <col min="1022" max="1022" width="59.625" style="83" customWidth="1"/>
    <col min="1023" max="1023" width="7.50390625" style="83" customWidth="1"/>
    <col min="1024" max="1024" width="9.625" style="83" customWidth="1"/>
    <col min="1025" max="1025" width="9.875" style="83" customWidth="1"/>
    <col min="1026" max="1026" width="20.875" style="83" customWidth="1"/>
    <col min="1027" max="1027" width="18.50390625" style="83" customWidth="1"/>
    <col min="1028" max="1031" width="10.00390625" style="83" hidden="1" customWidth="1"/>
    <col min="1032" max="1032" width="7.875" style="83" customWidth="1"/>
    <col min="1033" max="1033" width="15.875" style="83" customWidth="1"/>
    <col min="1034" max="1034" width="18.125" style="83" customWidth="1"/>
    <col min="1035" max="1035" width="27.375" style="83" customWidth="1"/>
    <col min="1036" max="1036" width="10.00390625" style="83" customWidth="1"/>
    <col min="1037" max="1037" width="35.625" style="83" customWidth="1"/>
    <col min="1038" max="1038" width="11.50390625" style="83" customWidth="1"/>
    <col min="1039" max="1039" width="11.75390625" style="83" customWidth="1"/>
    <col min="1040" max="1040" width="13.375" style="83" customWidth="1"/>
    <col min="1041" max="1041" width="15.875" style="83" customWidth="1"/>
    <col min="1042" max="1042" width="22.25390625" style="83" customWidth="1"/>
    <col min="1043" max="1043" width="20.75390625" style="83" customWidth="1"/>
    <col min="1044" max="1044" width="21.25390625" style="83" customWidth="1"/>
    <col min="1045" max="1045" width="28.625" style="83" customWidth="1"/>
    <col min="1046" max="1277" width="10.00390625" style="83" customWidth="1"/>
    <col min="1278" max="1278" width="59.625" style="83" customWidth="1"/>
    <col min="1279" max="1279" width="7.50390625" style="83" customWidth="1"/>
    <col min="1280" max="1280" width="9.625" style="83" customWidth="1"/>
    <col min="1281" max="1281" width="9.875" style="83" customWidth="1"/>
    <col min="1282" max="1282" width="20.875" style="83" customWidth="1"/>
    <col min="1283" max="1283" width="18.50390625" style="83" customWidth="1"/>
    <col min="1284" max="1287" width="10.00390625" style="83" hidden="1" customWidth="1"/>
    <col min="1288" max="1288" width="7.875" style="83" customWidth="1"/>
    <col min="1289" max="1289" width="15.875" style="83" customWidth="1"/>
    <col min="1290" max="1290" width="18.125" style="83" customWidth="1"/>
    <col min="1291" max="1291" width="27.375" style="83" customWidth="1"/>
    <col min="1292" max="1292" width="10.00390625" style="83" customWidth="1"/>
    <col min="1293" max="1293" width="35.625" style="83" customWidth="1"/>
    <col min="1294" max="1294" width="11.50390625" style="83" customWidth="1"/>
    <col min="1295" max="1295" width="11.75390625" style="83" customWidth="1"/>
    <col min="1296" max="1296" width="13.375" style="83" customWidth="1"/>
    <col min="1297" max="1297" width="15.875" style="83" customWidth="1"/>
    <col min="1298" max="1298" width="22.25390625" style="83" customWidth="1"/>
    <col min="1299" max="1299" width="20.75390625" style="83" customWidth="1"/>
    <col min="1300" max="1300" width="21.25390625" style="83" customWidth="1"/>
    <col min="1301" max="1301" width="28.625" style="83" customWidth="1"/>
    <col min="1302" max="1533" width="10.00390625" style="83" customWidth="1"/>
    <col min="1534" max="1534" width="59.625" style="83" customWidth="1"/>
    <col min="1535" max="1535" width="7.50390625" style="83" customWidth="1"/>
    <col min="1536" max="1536" width="9.625" style="83" customWidth="1"/>
    <col min="1537" max="1537" width="9.875" style="83" customWidth="1"/>
    <col min="1538" max="1538" width="20.875" style="83" customWidth="1"/>
    <col min="1539" max="1539" width="18.50390625" style="83" customWidth="1"/>
    <col min="1540" max="1543" width="10.00390625" style="83" hidden="1" customWidth="1"/>
    <col min="1544" max="1544" width="7.875" style="83" customWidth="1"/>
    <col min="1545" max="1545" width="15.875" style="83" customWidth="1"/>
    <col min="1546" max="1546" width="18.125" style="83" customWidth="1"/>
    <col min="1547" max="1547" width="27.375" style="83" customWidth="1"/>
    <col min="1548" max="1548" width="10.00390625" style="83" customWidth="1"/>
    <col min="1549" max="1549" width="35.625" style="83" customWidth="1"/>
    <col min="1550" max="1550" width="11.50390625" style="83" customWidth="1"/>
    <col min="1551" max="1551" width="11.75390625" style="83" customWidth="1"/>
    <col min="1552" max="1552" width="13.375" style="83" customWidth="1"/>
    <col min="1553" max="1553" width="15.875" style="83" customWidth="1"/>
    <col min="1554" max="1554" width="22.25390625" style="83" customWidth="1"/>
    <col min="1555" max="1555" width="20.75390625" style="83" customWidth="1"/>
    <col min="1556" max="1556" width="21.25390625" style="83" customWidth="1"/>
    <col min="1557" max="1557" width="28.625" style="83" customWidth="1"/>
    <col min="1558" max="1789" width="10.00390625" style="83" customWidth="1"/>
    <col min="1790" max="1790" width="59.625" style="83" customWidth="1"/>
    <col min="1791" max="1791" width="7.50390625" style="83" customWidth="1"/>
    <col min="1792" max="1792" width="9.625" style="83" customWidth="1"/>
    <col min="1793" max="1793" width="9.875" style="83" customWidth="1"/>
    <col min="1794" max="1794" width="20.875" style="83" customWidth="1"/>
    <col min="1795" max="1795" width="18.50390625" style="83" customWidth="1"/>
    <col min="1796" max="1799" width="10.00390625" style="83" hidden="1" customWidth="1"/>
    <col min="1800" max="1800" width="7.875" style="83" customWidth="1"/>
    <col min="1801" max="1801" width="15.875" style="83" customWidth="1"/>
    <col min="1802" max="1802" width="18.125" style="83" customWidth="1"/>
    <col min="1803" max="1803" width="27.375" style="83" customWidth="1"/>
    <col min="1804" max="1804" width="10.00390625" style="83" customWidth="1"/>
    <col min="1805" max="1805" width="35.625" style="83" customWidth="1"/>
    <col min="1806" max="1806" width="11.50390625" style="83" customWidth="1"/>
    <col min="1807" max="1807" width="11.75390625" style="83" customWidth="1"/>
    <col min="1808" max="1808" width="13.375" style="83" customWidth="1"/>
    <col min="1809" max="1809" width="15.875" style="83" customWidth="1"/>
    <col min="1810" max="1810" width="22.25390625" style="83" customWidth="1"/>
    <col min="1811" max="1811" width="20.75390625" style="83" customWidth="1"/>
    <col min="1812" max="1812" width="21.25390625" style="83" customWidth="1"/>
    <col min="1813" max="1813" width="28.625" style="83" customWidth="1"/>
    <col min="1814" max="2045" width="10.00390625" style="83" customWidth="1"/>
    <col min="2046" max="2046" width="59.625" style="83" customWidth="1"/>
    <col min="2047" max="2047" width="7.50390625" style="83" customWidth="1"/>
    <col min="2048" max="2048" width="9.625" style="83" customWidth="1"/>
    <col min="2049" max="2049" width="9.875" style="83" customWidth="1"/>
    <col min="2050" max="2050" width="20.875" style="83" customWidth="1"/>
    <col min="2051" max="2051" width="18.50390625" style="83" customWidth="1"/>
    <col min="2052" max="2055" width="10.00390625" style="83" hidden="1" customWidth="1"/>
    <col min="2056" max="2056" width="7.875" style="83" customWidth="1"/>
    <col min="2057" max="2057" width="15.875" style="83" customWidth="1"/>
    <col min="2058" max="2058" width="18.125" style="83" customWidth="1"/>
    <col min="2059" max="2059" width="27.375" style="83" customWidth="1"/>
    <col min="2060" max="2060" width="10.00390625" style="83" customWidth="1"/>
    <col min="2061" max="2061" width="35.625" style="83" customWidth="1"/>
    <col min="2062" max="2062" width="11.50390625" style="83" customWidth="1"/>
    <col min="2063" max="2063" width="11.75390625" style="83" customWidth="1"/>
    <col min="2064" max="2064" width="13.375" style="83" customWidth="1"/>
    <col min="2065" max="2065" width="15.875" style="83" customWidth="1"/>
    <col min="2066" max="2066" width="22.25390625" style="83" customWidth="1"/>
    <col min="2067" max="2067" width="20.75390625" style="83" customWidth="1"/>
    <col min="2068" max="2068" width="21.25390625" style="83" customWidth="1"/>
    <col min="2069" max="2069" width="28.625" style="83" customWidth="1"/>
    <col min="2070" max="2301" width="10.00390625" style="83" customWidth="1"/>
    <col min="2302" max="2302" width="59.625" style="83" customWidth="1"/>
    <col min="2303" max="2303" width="7.50390625" style="83" customWidth="1"/>
    <col min="2304" max="2304" width="9.625" style="83" customWidth="1"/>
    <col min="2305" max="2305" width="9.875" style="83" customWidth="1"/>
    <col min="2306" max="2306" width="20.875" style="83" customWidth="1"/>
    <col min="2307" max="2307" width="18.50390625" style="83" customWidth="1"/>
    <col min="2308" max="2311" width="10.00390625" style="83" hidden="1" customWidth="1"/>
    <col min="2312" max="2312" width="7.875" style="83" customWidth="1"/>
    <col min="2313" max="2313" width="15.875" style="83" customWidth="1"/>
    <col min="2314" max="2314" width="18.125" style="83" customWidth="1"/>
    <col min="2315" max="2315" width="27.375" style="83" customWidth="1"/>
    <col min="2316" max="2316" width="10.00390625" style="83" customWidth="1"/>
    <col min="2317" max="2317" width="35.625" style="83" customWidth="1"/>
    <col min="2318" max="2318" width="11.50390625" style="83" customWidth="1"/>
    <col min="2319" max="2319" width="11.75390625" style="83" customWidth="1"/>
    <col min="2320" max="2320" width="13.375" style="83" customWidth="1"/>
    <col min="2321" max="2321" width="15.875" style="83" customWidth="1"/>
    <col min="2322" max="2322" width="22.25390625" style="83" customWidth="1"/>
    <col min="2323" max="2323" width="20.75390625" style="83" customWidth="1"/>
    <col min="2324" max="2324" width="21.25390625" style="83" customWidth="1"/>
    <col min="2325" max="2325" width="28.625" style="83" customWidth="1"/>
    <col min="2326" max="2557" width="10.00390625" style="83" customWidth="1"/>
    <col min="2558" max="2558" width="59.625" style="83" customWidth="1"/>
    <col min="2559" max="2559" width="7.50390625" style="83" customWidth="1"/>
    <col min="2560" max="2560" width="9.625" style="83" customWidth="1"/>
    <col min="2561" max="2561" width="9.875" style="83" customWidth="1"/>
    <col min="2562" max="2562" width="20.875" style="83" customWidth="1"/>
    <col min="2563" max="2563" width="18.50390625" style="83" customWidth="1"/>
    <col min="2564" max="2567" width="10.00390625" style="83" hidden="1" customWidth="1"/>
    <col min="2568" max="2568" width="7.875" style="83" customWidth="1"/>
    <col min="2569" max="2569" width="15.875" style="83" customWidth="1"/>
    <col min="2570" max="2570" width="18.125" style="83" customWidth="1"/>
    <col min="2571" max="2571" width="27.375" style="83" customWidth="1"/>
    <col min="2572" max="2572" width="10.00390625" style="83" customWidth="1"/>
    <col min="2573" max="2573" width="35.625" style="83" customWidth="1"/>
    <col min="2574" max="2574" width="11.50390625" style="83" customWidth="1"/>
    <col min="2575" max="2575" width="11.75390625" style="83" customWidth="1"/>
    <col min="2576" max="2576" width="13.375" style="83" customWidth="1"/>
    <col min="2577" max="2577" width="15.875" style="83" customWidth="1"/>
    <col min="2578" max="2578" width="22.25390625" style="83" customWidth="1"/>
    <col min="2579" max="2579" width="20.75390625" style="83" customWidth="1"/>
    <col min="2580" max="2580" width="21.25390625" style="83" customWidth="1"/>
    <col min="2581" max="2581" width="28.625" style="83" customWidth="1"/>
    <col min="2582" max="2813" width="10.00390625" style="83" customWidth="1"/>
    <col min="2814" max="2814" width="59.625" style="83" customWidth="1"/>
    <col min="2815" max="2815" width="7.50390625" style="83" customWidth="1"/>
    <col min="2816" max="2816" width="9.625" style="83" customWidth="1"/>
    <col min="2817" max="2817" width="9.875" style="83" customWidth="1"/>
    <col min="2818" max="2818" width="20.875" style="83" customWidth="1"/>
    <col min="2819" max="2819" width="18.50390625" style="83" customWidth="1"/>
    <col min="2820" max="2823" width="10.00390625" style="83" hidden="1" customWidth="1"/>
    <col min="2824" max="2824" width="7.875" style="83" customWidth="1"/>
    <col min="2825" max="2825" width="15.875" style="83" customWidth="1"/>
    <col min="2826" max="2826" width="18.125" style="83" customWidth="1"/>
    <col min="2827" max="2827" width="27.375" style="83" customWidth="1"/>
    <col min="2828" max="2828" width="10.00390625" style="83" customWidth="1"/>
    <col min="2829" max="2829" width="35.625" style="83" customWidth="1"/>
    <col min="2830" max="2830" width="11.50390625" style="83" customWidth="1"/>
    <col min="2831" max="2831" width="11.75390625" style="83" customWidth="1"/>
    <col min="2832" max="2832" width="13.375" style="83" customWidth="1"/>
    <col min="2833" max="2833" width="15.875" style="83" customWidth="1"/>
    <col min="2834" max="2834" width="22.25390625" style="83" customWidth="1"/>
    <col min="2835" max="2835" width="20.75390625" style="83" customWidth="1"/>
    <col min="2836" max="2836" width="21.25390625" style="83" customWidth="1"/>
    <col min="2837" max="2837" width="28.625" style="83" customWidth="1"/>
    <col min="2838" max="3069" width="10.00390625" style="83" customWidth="1"/>
    <col min="3070" max="3070" width="59.625" style="83" customWidth="1"/>
    <col min="3071" max="3071" width="7.50390625" style="83" customWidth="1"/>
    <col min="3072" max="3072" width="9.625" style="83" customWidth="1"/>
    <col min="3073" max="3073" width="9.875" style="83" customWidth="1"/>
    <col min="3074" max="3074" width="20.875" style="83" customWidth="1"/>
    <col min="3075" max="3075" width="18.50390625" style="83" customWidth="1"/>
    <col min="3076" max="3079" width="10.00390625" style="83" hidden="1" customWidth="1"/>
    <col min="3080" max="3080" width="7.875" style="83" customWidth="1"/>
    <col min="3081" max="3081" width="15.875" style="83" customWidth="1"/>
    <col min="3082" max="3082" width="18.125" style="83" customWidth="1"/>
    <col min="3083" max="3083" width="27.375" style="83" customWidth="1"/>
    <col min="3084" max="3084" width="10.00390625" style="83" customWidth="1"/>
    <col min="3085" max="3085" width="35.625" style="83" customWidth="1"/>
    <col min="3086" max="3086" width="11.50390625" style="83" customWidth="1"/>
    <col min="3087" max="3087" width="11.75390625" style="83" customWidth="1"/>
    <col min="3088" max="3088" width="13.375" style="83" customWidth="1"/>
    <col min="3089" max="3089" width="15.875" style="83" customWidth="1"/>
    <col min="3090" max="3090" width="22.25390625" style="83" customWidth="1"/>
    <col min="3091" max="3091" width="20.75390625" style="83" customWidth="1"/>
    <col min="3092" max="3092" width="21.25390625" style="83" customWidth="1"/>
    <col min="3093" max="3093" width="28.625" style="83" customWidth="1"/>
    <col min="3094" max="3325" width="10.00390625" style="83" customWidth="1"/>
    <col min="3326" max="3326" width="59.625" style="83" customWidth="1"/>
    <col min="3327" max="3327" width="7.50390625" style="83" customWidth="1"/>
    <col min="3328" max="3328" width="9.625" style="83" customWidth="1"/>
    <col min="3329" max="3329" width="9.875" style="83" customWidth="1"/>
    <col min="3330" max="3330" width="20.875" style="83" customWidth="1"/>
    <col min="3331" max="3331" width="18.50390625" style="83" customWidth="1"/>
    <col min="3332" max="3335" width="10.00390625" style="83" hidden="1" customWidth="1"/>
    <col min="3336" max="3336" width="7.875" style="83" customWidth="1"/>
    <col min="3337" max="3337" width="15.875" style="83" customWidth="1"/>
    <col min="3338" max="3338" width="18.125" style="83" customWidth="1"/>
    <col min="3339" max="3339" width="27.375" style="83" customWidth="1"/>
    <col min="3340" max="3340" width="10.00390625" style="83" customWidth="1"/>
    <col min="3341" max="3341" width="35.625" style="83" customWidth="1"/>
    <col min="3342" max="3342" width="11.50390625" style="83" customWidth="1"/>
    <col min="3343" max="3343" width="11.75390625" style="83" customWidth="1"/>
    <col min="3344" max="3344" width="13.375" style="83" customWidth="1"/>
    <col min="3345" max="3345" width="15.875" style="83" customWidth="1"/>
    <col min="3346" max="3346" width="22.25390625" style="83" customWidth="1"/>
    <col min="3347" max="3347" width="20.75390625" style="83" customWidth="1"/>
    <col min="3348" max="3348" width="21.25390625" style="83" customWidth="1"/>
    <col min="3349" max="3349" width="28.625" style="83" customWidth="1"/>
    <col min="3350" max="3581" width="10.00390625" style="83" customWidth="1"/>
    <col min="3582" max="3582" width="59.625" style="83" customWidth="1"/>
    <col min="3583" max="3583" width="7.50390625" style="83" customWidth="1"/>
    <col min="3584" max="3584" width="9.625" style="83" customWidth="1"/>
    <col min="3585" max="3585" width="9.875" style="83" customWidth="1"/>
    <col min="3586" max="3586" width="20.875" style="83" customWidth="1"/>
    <col min="3587" max="3587" width="18.50390625" style="83" customWidth="1"/>
    <col min="3588" max="3591" width="10.00390625" style="83" hidden="1" customWidth="1"/>
    <col min="3592" max="3592" width="7.875" style="83" customWidth="1"/>
    <col min="3593" max="3593" width="15.875" style="83" customWidth="1"/>
    <col min="3594" max="3594" width="18.125" style="83" customWidth="1"/>
    <col min="3595" max="3595" width="27.375" style="83" customWidth="1"/>
    <col min="3596" max="3596" width="10.00390625" style="83" customWidth="1"/>
    <col min="3597" max="3597" width="35.625" style="83" customWidth="1"/>
    <col min="3598" max="3598" width="11.50390625" style="83" customWidth="1"/>
    <col min="3599" max="3599" width="11.75390625" style="83" customWidth="1"/>
    <col min="3600" max="3600" width="13.375" style="83" customWidth="1"/>
    <col min="3601" max="3601" width="15.875" style="83" customWidth="1"/>
    <col min="3602" max="3602" width="22.25390625" style="83" customWidth="1"/>
    <col min="3603" max="3603" width="20.75390625" style="83" customWidth="1"/>
    <col min="3604" max="3604" width="21.25390625" style="83" customWidth="1"/>
    <col min="3605" max="3605" width="28.625" style="83" customWidth="1"/>
    <col min="3606" max="3837" width="10.00390625" style="83" customWidth="1"/>
    <col min="3838" max="3838" width="59.625" style="83" customWidth="1"/>
    <col min="3839" max="3839" width="7.50390625" style="83" customWidth="1"/>
    <col min="3840" max="3840" width="9.625" style="83" customWidth="1"/>
    <col min="3841" max="3841" width="9.875" style="83" customWidth="1"/>
    <col min="3842" max="3842" width="20.875" style="83" customWidth="1"/>
    <col min="3843" max="3843" width="18.50390625" style="83" customWidth="1"/>
    <col min="3844" max="3847" width="10.00390625" style="83" hidden="1" customWidth="1"/>
    <col min="3848" max="3848" width="7.875" style="83" customWidth="1"/>
    <col min="3849" max="3849" width="15.875" style="83" customWidth="1"/>
    <col min="3850" max="3850" width="18.125" style="83" customWidth="1"/>
    <col min="3851" max="3851" width="27.375" style="83" customWidth="1"/>
    <col min="3852" max="3852" width="10.00390625" style="83" customWidth="1"/>
    <col min="3853" max="3853" width="35.625" style="83" customWidth="1"/>
    <col min="3854" max="3854" width="11.50390625" style="83" customWidth="1"/>
    <col min="3855" max="3855" width="11.75390625" style="83" customWidth="1"/>
    <col min="3856" max="3856" width="13.375" style="83" customWidth="1"/>
    <col min="3857" max="3857" width="15.875" style="83" customWidth="1"/>
    <col min="3858" max="3858" width="22.25390625" style="83" customWidth="1"/>
    <col min="3859" max="3859" width="20.75390625" style="83" customWidth="1"/>
    <col min="3860" max="3860" width="21.25390625" style="83" customWidth="1"/>
    <col min="3861" max="3861" width="28.625" style="83" customWidth="1"/>
    <col min="3862" max="4093" width="10.00390625" style="83" customWidth="1"/>
    <col min="4094" max="4094" width="59.625" style="83" customWidth="1"/>
    <col min="4095" max="4095" width="7.50390625" style="83" customWidth="1"/>
    <col min="4096" max="4096" width="9.625" style="83" customWidth="1"/>
    <col min="4097" max="4097" width="9.875" style="83" customWidth="1"/>
    <col min="4098" max="4098" width="20.875" style="83" customWidth="1"/>
    <col min="4099" max="4099" width="18.50390625" style="83" customWidth="1"/>
    <col min="4100" max="4103" width="10.00390625" style="83" hidden="1" customWidth="1"/>
    <col min="4104" max="4104" width="7.875" style="83" customWidth="1"/>
    <col min="4105" max="4105" width="15.875" style="83" customWidth="1"/>
    <col min="4106" max="4106" width="18.125" style="83" customWidth="1"/>
    <col min="4107" max="4107" width="27.375" style="83" customWidth="1"/>
    <col min="4108" max="4108" width="10.00390625" style="83" customWidth="1"/>
    <col min="4109" max="4109" width="35.625" style="83" customWidth="1"/>
    <col min="4110" max="4110" width="11.50390625" style="83" customWidth="1"/>
    <col min="4111" max="4111" width="11.75390625" style="83" customWidth="1"/>
    <col min="4112" max="4112" width="13.375" style="83" customWidth="1"/>
    <col min="4113" max="4113" width="15.875" style="83" customWidth="1"/>
    <col min="4114" max="4114" width="22.25390625" style="83" customWidth="1"/>
    <col min="4115" max="4115" width="20.75390625" style="83" customWidth="1"/>
    <col min="4116" max="4116" width="21.25390625" style="83" customWidth="1"/>
    <col min="4117" max="4117" width="28.625" style="83" customWidth="1"/>
    <col min="4118" max="4349" width="10.00390625" style="83" customWidth="1"/>
    <col min="4350" max="4350" width="59.625" style="83" customWidth="1"/>
    <col min="4351" max="4351" width="7.50390625" style="83" customWidth="1"/>
    <col min="4352" max="4352" width="9.625" style="83" customWidth="1"/>
    <col min="4353" max="4353" width="9.875" style="83" customWidth="1"/>
    <col min="4354" max="4354" width="20.875" style="83" customWidth="1"/>
    <col min="4355" max="4355" width="18.50390625" style="83" customWidth="1"/>
    <col min="4356" max="4359" width="10.00390625" style="83" hidden="1" customWidth="1"/>
    <col min="4360" max="4360" width="7.875" style="83" customWidth="1"/>
    <col min="4361" max="4361" width="15.875" style="83" customWidth="1"/>
    <col min="4362" max="4362" width="18.125" style="83" customWidth="1"/>
    <col min="4363" max="4363" width="27.375" style="83" customWidth="1"/>
    <col min="4364" max="4364" width="10.00390625" style="83" customWidth="1"/>
    <col min="4365" max="4365" width="35.625" style="83" customWidth="1"/>
    <col min="4366" max="4366" width="11.50390625" style="83" customWidth="1"/>
    <col min="4367" max="4367" width="11.75390625" style="83" customWidth="1"/>
    <col min="4368" max="4368" width="13.375" style="83" customWidth="1"/>
    <col min="4369" max="4369" width="15.875" style="83" customWidth="1"/>
    <col min="4370" max="4370" width="22.25390625" style="83" customWidth="1"/>
    <col min="4371" max="4371" width="20.75390625" style="83" customWidth="1"/>
    <col min="4372" max="4372" width="21.25390625" style="83" customWidth="1"/>
    <col min="4373" max="4373" width="28.625" style="83" customWidth="1"/>
    <col min="4374" max="4605" width="10.00390625" style="83" customWidth="1"/>
    <col min="4606" max="4606" width="59.625" style="83" customWidth="1"/>
    <col min="4607" max="4607" width="7.50390625" style="83" customWidth="1"/>
    <col min="4608" max="4608" width="9.625" style="83" customWidth="1"/>
    <col min="4609" max="4609" width="9.875" style="83" customWidth="1"/>
    <col min="4610" max="4610" width="20.875" style="83" customWidth="1"/>
    <col min="4611" max="4611" width="18.50390625" style="83" customWidth="1"/>
    <col min="4612" max="4615" width="10.00390625" style="83" hidden="1" customWidth="1"/>
    <col min="4616" max="4616" width="7.875" style="83" customWidth="1"/>
    <col min="4617" max="4617" width="15.875" style="83" customWidth="1"/>
    <col min="4618" max="4618" width="18.125" style="83" customWidth="1"/>
    <col min="4619" max="4619" width="27.375" style="83" customWidth="1"/>
    <col min="4620" max="4620" width="10.00390625" style="83" customWidth="1"/>
    <col min="4621" max="4621" width="35.625" style="83" customWidth="1"/>
    <col min="4622" max="4622" width="11.50390625" style="83" customWidth="1"/>
    <col min="4623" max="4623" width="11.75390625" style="83" customWidth="1"/>
    <col min="4624" max="4624" width="13.375" style="83" customWidth="1"/>
    <col min="4625" max="4625" width="15.875" style="83" customWidth="1"/>
    <col min="4626" max="4626" width="22.25390625" style="83" customWidth="1"/>
    <col min="4627" max="4627" width="20.75390625" style="83" customWidth="1"/>
    <col min="4628" max="4628" width="21.25390625" style="83" customWidth="1"/>
    <col min="4629" max="4629" width="28.625" style="83" customWidth="1"/>
    <col min="4630" max="4861" width="10.00390625" style="83" customWidth="1"/>
    <col min="4862" max="4862" width="59.625" style="83" customWidth="1"/>
    <col min="4863" max="4863" width="7.50390625" style="83" customWidth="1"/>
    <col min="4864" max="4864" width="9.625" style="83" customWidth="1"/>
    <col min="4865" max="4865" width="9.875" style="83" customWidth="1"/>
    <col min="4866" max="4866" width="20.875" style="83" customWidth="1"/>
    <col min="4867" max="4867" width="18.50390625" style="83" customWidth="1"/>
    <col min="4868" max="4871" width="10.00390625" style="83" hidden="1" customWidth="1"/>
    <col min="4872" max="4872" width="7.875" style="83" customWidth="1"/>
    <col min="4873" max="4873" width="15.875" style="83" customWidth="1"/>
    <col min="4874" max="4874" width="18.125" style="83" customWidth="1"/>
    <col min="4875" max="4875" width="27.375" style="83" customWidth="1"/>
    <col min="4876" max="4876" width="10.00390625" style="83" customWidth="1"/>
    <col min="4877" max="4877" width="35.625" style="83" customWidth="1"/>
    <col min="4878" max="4878" width="11.50390625" style="83" customWidth="1"/>
    <col min="4879" max="4879" width="11.75390625" style="83" customWidth="1"/>
    <col min="4880" max="4880" width="13.375" style="83" customWidth="1"/>
    <col min="4881" max="4881" width="15.875" style="83" customWidth="1"/>
    <col min="4882" max="4882" width="22.25390625" style="83" customWidth="1"/>
    <col min="4883" max="4883" width="20.75390625" style="83" customWidth="1"/>
    <col min="4884" max="4884" width="21.25390625" style="83" customWidth="1"/>
    <col min="4885" max="4885" width="28.625" style="83" customWidth="1"/>
    <col min="4886" max="5117" width="10.00390625" style="83" customWidth="1"/>
    <col min="5118" max="5118" width="59.625" style="83" customWidth="1"/>
    <col min="5119" max="5119" width="7.50390625" style="83" customWidth="1"/>
    <col min="5120" max="5120" width="9.625" style="83" customWidth="1"/>
    <col min="5121" max="5121" width="9.875" style="83" customWidth="1"/>
    <col min="5122" max="5122" width="20.875" style="83" customWidth="1"/>
    <col min="5123" max="5123" width="18.50390625" style="83" customWidth="1"/>
    <col min="5124" max="5127" width="10.00390625" style="83" hidden="1" customWidth="1"/>
    <col min="5128" max="5128" width="7.875" style="83" customWidth="1"/>
    <col min="5129" max="5129" width="15.875" style="83" customWidth="1"/>
    <col min="5130" max="5130" width="18.125" style="83" customWidth="1"/>
    <col min="5131" max="5131" width="27.375" style="83" customWidth="1"/>
    <col min="5132" max="5132" width="10.00390625" style="83" customWidth="1"/>
    <col min="5133" max="5133" width="35.625" style="83" customWidth="1"/>
    <col min="5134" max="5134" width="11.50390625" style="83" customWidth="1"/>
    <col min="5135" max="5135" width="11.75390625" style="83" customWidth="1"/>
    <col min="5136" max="5136" width="13.375" style="83" customWidth="1"/>
    <col min="5137" max="5137" width="15.875" style="83" customWidth="1"/>
    <col min="5138" max="5138" width="22.25390625" style="83" customWidth="1"/>
    <col min="5139" max="5139" width="20.75390625" style="83" customWidth="1"/>
    <col min="5140" max="5140" width="21.25390625" style="83" customWidth="1"/>
    <col min="5141" max="5141" width="28.625" style="83" customWidth="1"/>
    <col min="5142" max="5373" width="10.00390625" style="83" customWidth="1"/>
    <col min="5374" max="5374" width="59.625" style="83" customWidth="1"/>
    <col min="5375" max="5375" width="7.50390625" style="83" customWidth="1"/>
    <col min="5376" max="5376" width="9.625" style="83" customWidth="1"/>
    <col min="5377" max="5377" width="9.875" style="83" customWidth="1"/>
    <col min="5378" max="5378" width="20.875" style="83" customWidth="1"/>
    <col min="5379" max="5379" width="18.50390625" style="83" customWidth="1"/>
    <col min="5380" max="5383" width="10.00390625" style="83" hidden="1" customWidth="1"/>
    <col min="5384" max="5384" width="7.875" style="83" customWidth="1"/>
    <col min="5385" max="5385" width="15.875" style="83" customWidth="1"/>
    <col min="5386" max="5386" width="18.125" style="83" customWidth="1"/>
    <col min="5387" max="5387" width="27.375" style="83" customWidth="1"/>
    <col min="5388" max="5388" width="10.00390625" style="83" customWidth="1"/>
    <col min="5389" max="5389" width="35.625" style="83" customWidth="1"/>
    <col min="5390" max="5390" width="11.50390625" style="83" customWidth="1"/>
    <col min="5391" max="5391" width="11.75390625" style="83" customWidth="1"/>
    <col min="5392" max="5392" width="13.375" style="83" customWidth="1"/>
    <col min="5393" max="5393" width="15.875" style="83" customWidth="1"/>
    <col min="5394" max="5394" width="22.25390625" style="83" customWidth="1"/>
    <col min="5395" max="5395" width="20.75390625" style="83" customWidth="1"/>
    <col min="5396" max="5396" width="21.25390625" style="83" customWidth="1"/>
    <col min="5397" max="5397" width="28.625" style="83" customWidth="1"/>
    <col min="5398" max="5629" width="10.00390625" style="83" customWidth="1"/>
    <col min="5630" max="5630" width="59.625" style="83" customWidth="1"/>
    <col min="5631" max="5631" width="7.50390625" style="83" customWidth="1"/>
    <col min="5632" max="5632" width="9.625" style="83" customWidth="1"/>
    <col min="5633" max="5633" width="9.875" style="83" customWidth="1"/>
    <col min="5634" max="5634" width="20.875" style="83" customWidth="1"/>
    <col min="5635" max="5635" width="18.50390625" style="83" customWidth="1"/>
    <col min="5636" max="5639" width="10.00390625" style="83" hidden="1" customWidth="1"/>
    <col min="5640" max="5640" width="7.875" style="83" customWidth="1"/>
    <col min="5641" max="5641" width="15.875" style="83" customWidth="1"/>
    <col min="5642" max="5642" width="18.125" style="83" customWidth="1"/>
    <col min="5643" max="5643" width="27.375" style="83" customWidth="1"/>
    <col min="5644" max="5644" width="10.00390625" style="83" customWidth="1"/>
    <col min="5645" max="5645" width="35.625" style="83" customWidth="1"/>
    <col min="5646" max="5646" width="11.50390625" style="83" customWidth="1"/>
    <col min="5647" max="5647" width="11.75390625" style="83" customWidth="1"/>
    <col min="5648" max="5648" width="13.375" style="83" customWidth="1"/>
    <col min="5649" max="5649" width="15.875" style="83" customWidth="1"/>
    <col min="5650" max="5650" width="22.25390625" style="83" customWidth="1"/>
    <col min="5651" max="5651" width="20.75390625" style="83" customWidth="1"/>
    <col min="5652" max="5652" width="21.25390625" style="83" customWidth="1"/>
    <col min="5653" max="5653" width="28.625" style="83" customWidth="1"/>
    <col min="5654" max="5885" width="10.00390625" style="83" customWidth="1"/>
    <col min="5886" max="5886" width="59.625" style="83" customWidth="1"/>
    <col min="5887" max="5887" width="7.50390625" style="83" customWidth="1"/>
    <col min="5888" max="5888" width="9.625" style="83" customWidth="1"/>
    <col min="5889" max="5889" width="9.875" style="83" customWidth="1"/>
    <col min="5890" max="5890" width="20.875" style="83" customWidth="1"/>
    <col min="5891" max="5891" width="18.50390625" style="83" customWidth="1"/>
    <col min="5892" max="5895" width="10.00390625" style="83" hidden="1" customWidth="1"/>
    <col min="5896" max="5896" width="7.875" style="83" customWidth="1"/>
    <col min="5897" max="5897" width="15.875" style="83" customWidth="1"/>
    <col min="5898" max="5898" width="18.125" style="83" customWidth="1"/>
    <col min="5899" max="5899" width="27.375" style="83" customWidth="1"/>
    <col min="5900" max="5900" width="10.00390625" style="83" customWidth="1"/>
    <col min="5901" max="5901" width="35.625" style="83" customWidth="1"/>
    <col min="5902" max="5902" width="11.50390625" style="83" customWidth="1"/>
    <col min="5903" max="5903" width="11.75390625" style="83" customWidth="1"/>
    <col min="5904" max="5904" width="13.375" style="83" customWidth="1"/>
    <col min="5905" max="5905" width="15.875" style="83" customWidth="1"/>
    <col min="5906" max="5906" width="22.25390625" style="83" customWidth="1"/>
    <col min="5907" max="5907" width="20.75390625" style="83" customWidth="1"/>
    <col min="5908" max="5908" width="21.25390625" style="83" customWidth="1"/>
    <col min="5909" max="5909" width="28.625" style="83" customWidth="1"/>
    <col min="5910" max="6141" width="10.00390625" style="83" customWidth="1"/>
    <col min="6142" max="6142" width="59.625" style="83" customWidth="1"/>
    <col min="6143" max="6143" width="7.50390625" style="83" customWidth="1"/>
    <col min="6144" max="6144" width="9.625" style="83" customWidth="1"/>
    <col min="6145" max="6145" width="9.875" style="83" customWidth="1"/>
    <col min="6146" max="6146" width="20.875" style="83" customWidth="1"/>
    <col min="6147" max="6147" width="18.50390625" style="83" customWidth="1"/>
    <col min="6148" max="6151" width="10.00390625" style="83" hidden="1" customWidth="1"/>
    <col min="6152" max="6152" width="7.875" style="83" customWidth="1"/>
    <col min="6153" max="6153" width="15.875" style="83" customWidth="1"/>
    <col min="6154" max="6154" width="18.125" style="83" customWidth="1"/>
    <col min="6155" max="6155" width="27.375" style="83" customWidth="1"/>
    <col min="6156" max="6156" width="10.00390625" style="83" customWidth="1"/>
    <col min="6157" max="6157" width="35.625" style="83" customWidth="1"/>
    <col min="6158" max="6158" width="11.50390625" style="83" customWidth="1"/>
    <col min="6159" max="6159" width="11.75390625" style="83" customWidth="1"/>
    <col min="6160" max="6160" width="13.375" style="83" customWidth="1"/>
    <col min="6161" max="6161" width="15.875" style="83" customWidth="1"/>
    <col min="6162" max="6162" width="22.25390625" style="83" customWidth="1"/>
    <col min="6163" max="6163" width="20.75390625" style="83" customWidth="1"/>
    <col min="6164" max="6164" width="21.25390625" style="83" customWidth="1"/>
    <col min="6165" max="6165" width="28.625" style="83" customWidth="1"/>
    <col min="6166" max="6397" width="10.00390625" style="83" customWidth="1"/>
    <col min="6398" max="6398" width="59.625" style="83" customWidth="1"/>
    <col min="6399" max="6399" width="7.50390625" style="83" customWidth="1"/>
    <col min="6400" max="6400" width="9.625" style="83" customWidth="1"/>
    <col min="6401" max="6401" width="9.875" style="83" customWidth="1"/>
    <col min="6402" max="6402" width="20.875" style="83" customWidth="1"/>
    <col min="6403" max="6403" width="18.50390625" style="83" customWidth="1"/>
    <col min="6404" max="6407" width="10.00390625" style="83" hidden="1" customWidth="1"/>
    <col min="6408" max="6408" width="7.875" style="83" customWidth="1"/>
    <col min="6409" max="6409" width="15.875" style="83" customWidth="1"/>
    <col min="6410" max="6410" width="18.125" style="83" customWidth="1"/>
    <col min="6411" max="6411" width="27.375" style="83" customWidth="1"/>
    <col min="6412" max="6412" width="10.00390625" style="83" customWidth="1"/>
    <col min="6413" max="6413" width="35.625" style="83" customWidth="1"/>
    <col min="6414" max="6414" width="11.50390625" style="83" customWidth="1"/>
    <col min="6415" max="6415" width="11.75390625" style="83" customWidth="1"/>
    <col min="6416" max="6416" width="13.375" style="83" customWidth="1"/>
    <col min="6417" max="6417" width="15.875" style="83" customWidth="1"/>
    <col min="6418" max="6418" width="22.25390625" style="83" customWidth="1"/>
    <col min="6419" max="6419" width="20.75390625" style="83" customWidth="1"/>
    <col min="6420" max="6420" width="21.25390625" style="83" customWidth="1"/>
    <col min="6421" max="6421" width="28.625" style="83" customWidth="1"/>
    <col min="6422" max="6653" width="10.00390625" style="83" customWidth="1"/>
    <col min="6654" max="6654" width="59.625" style="83" customWidth="1"/>
    <col min="6655" max="6655" width="7.50390625" style="83" customWidth="1"/>
    <col min="6656" max="6656" width="9.625" style="83" customWidth="1"/>
    <col min="6657" max="6657" width="9.875" style="83" customWidth="1"/>
    <col min="6658" max="6658" width="20.875" style="83" customWidth="1"/>
    <col min="6659" max="6659" width="18.50390625" style="83" customWidth="1"/>
    <col min="6660" max="6663" width="10.00390625" style="83" hidden="1" customWidth="1"/>
    <col min="6664" max="6664" width="7.875" style="83" customWidth="1"/>
    <col min="6665" max="6665" width="15.875" style="83" customWidth="1"/>
    <col min="6666" max="6666" width="18.125" style="83" customWidth="1"/>
    <col min="6667" max="6667" width="27.375" style="83" customWidth="1"/>
    <col min="6668" max="6668" width="10.00390625" style="83" customWidth="1"/>
    <col min="6669" max="6669" width="35.625" style="83" customWidth="1"/>
    <col min="6670" max="6670" width="11.50390625" style="83" customWidth="1"/>
    <col min="6671" max="6671" width="11.75390625" style="83" customWidth="1"/>
    <col min="6672" max="6672" width="13.375" style="83" customWidth="1"/>
    <col min="6673" max="6673" width="15.875" style="83" customWidth="1"/>
    <col min="6674" max="6674" width="22.25390625" style="83" customWidth="1"/>
    <col min="6675" max="6675" width="20.75390625" style="83" customWidth="1"/>
    <col min="6676" max="6676" width="21.25390625" style="83" customWidth="1"/>
    <col min="6677" max="6677" width="28.625" style="83" customWidth="1"/>
    <col min="6678" max="6909" width="10.00390625" style="83" customWidth="1"/>
    <col min="6910" max="6910" width="59.625" style="83" customWidth="1"/>
    <col min="6911" max="6911" width="7.50390625" style="83" customWidth="1"/>
    <col min="6912" max="6912" width="9.625" style="83" customWidth="1"/>
    <col min="6913" max="6913" width="9.875" style="83" customWidth="1"/>
    <col min="6914" max="6914" width="20.875" style="83" customWidth="1"/>
    <col min="6915" max="6915" width="18.50390625" style="83" customWidth="1"/>
    <col min="6916" max="6919" width="10.00390625" style="83" hidden="1" customWidth="1"/>
    <col min="6920" max="6920" width="7.875" style="83" customWidth="1"/>
    <col min="6921" max="6921" width="15.875" style="83" customWidth="1"/>
    <col min="6922" max="6922" width="18.125" style="83" customWidth="1"/>
    <col min="6923" max="6923" width="27.375" style="83" customWidth="1"/>
    <col min="6924" max="6924" width="10.00390625" style="83" customWidth="1"/>
    <col min="6925" max="6925" width="35.625" style="83" customWidth="1"/>
    <col min="6926" max="6926" width="11.50390625" style="83" customWidth="1"/>
    <col min="6927" max="6927" width="11.75390625" style="83" customWidth="1"/>
    <col min="6928" max="6928" width="13.375" style="83" customWidth="1"/>
    <col min="6929" max="6929" width="15.875" style="83" customWidth="1"/>
    <col min="6930" max="6930" width="22.25390625" style="83" customWidth="1"/>
    <col min="6931" max="6931" width="20.75390625" style="83" customWidth="1"/>
    <col min="6932" max="6932" width="21.25390625" style="83" customWidth="1"/>
    <col min="6933" max="6933" width="28.625" style="83" customWidth="1"/>
    <col min="6934" max="7165" width="10.00390625" style="83" customWidth="1"/>
    <col min="7166" max="7166" width="59.625" style="83" customWidth="1"/>
    <col min="7167" max="7167" width="7.50390625" style="83" customWidth="1"/>
    <col min="7168" max="7168" width="9.625" style="83" customWidth="1"/>
    <col min="7169" max="7169" width="9.875" style="83" customWidth="1"/>
    <col min="7170" max="7170" width="20.875" style="83" customWidth="1"/>
    <col min="7171" max="7171" width="18.50390625" style="83" customWidth="1"/>
    <col min="7172" max="7175" width="10.00390625" style="83" hidden="1" customWidth="1"/>
    <col min="7176" max="7176" width="7.875" style="83" customWidth="1"/>
    <col min="7177" max="7177" width="15.875" style="83" customWidth="1"/>
    <col min="7178" max="7178" width="18.125" style="83" customWidth="1"/>
    <col min="7179" max="7179" width="27.375" style="83" customWidth="1"/>
    <col min="7180" max="7180" width="10.00390625" style="83" customWidth="1"/>
    <col min="7181" max="7181" width="35.625" style="83" customWidth="1"/>
    <col min="7182" max="7182" width="11.50390625" style="83" customWidth="1"/>
    <col min="7183" max="7183" width="11.75390625" style="83" customWidth="1"/>
    <col min="7184" max="7184" width="13.375" style="83" customWidth="1"/>
    <col min="7185" max="7185" width="15.875" style="83" customWidth="1"/>
    <col min="7186" max="7186" width="22.25390625" style="83" customWidth="1"/>
    <col min="7187" max="7187" width="20.75390625" style="83" customWidth="1"/>
    <col min="7188" max="7188" width="21.25390625" style="83" customWidth="1"/>
    <col min="7189" max="7189" width="28.625" style="83" customWidth="1"/>
    <col min="7190" max="7421" width="10.00390625" style="83" customWidth="1"/>
    <col min="7422" max="7422" width="59.625" style="83" customWidth="1"/>
    <col min="7423" max="7423" width="7.50390625" style="83" customWidth="1"/>
    <col min="7424" max="7424" width="9.625" style="83" customWidth="1"/>
    <col min="7425" max="7425" width="9.875" style="83" customWidth="1"/>
    <col min="7426" max="7426" width="20.875" style="83" customWidth="1"/>
    <col min="7427" max="7427" width="18.50390625" style="83" customWidth="1"/>
    <col min="7428" max="7431" width="10.00390625" style="83" hidden="1" customWidth="1"/>
    <col min="7432" max="7432" width="7.875" style="83" customWidth="1"/>
    <col min="7433" max="7433" width="15.875" style="83" customWidth="1"/>
    <col min="7434" max="7434" width="18.125" style="83" customWidth="1"/>
    <col min="7435" max="7435" width="27.375" style="83" customWidth="1"/>
    <col min="7436" max="7436" width="10.00390625" style="83" customWidth="1"/>
    <col min="7437" max="7437" width="35.625" style="83" customWidth="1"/>
    <col min="7438" max="7438" width="11.50390625" style="83" customWidth="1"/>
    <col min="7439" max="7439" width="11.75390625" style="83" customWidth="1"/>
    <col min="7440" max="7440" width="13.375" style="83" customWidth="1"/>
    <col min="7441" max="7441" width="15.875" style="83" customWidth="1"/>
    <col min="7442" max="7442" width="22.25390625" style="83" customWidth="1"/>
    <col min="7443" max="7443" width="20.75390625" style="83" customWidth="1"/>
    <col min="7444" max="7444" width="21.25390625" style="83" customWidth="1"/>
    <col min="7445" max="7445" width="28.625" style="83" customWidth="1"/>
    <col min="7446" max="7677" width="10.00390625" style="83" customWidth="1"/>
    <col min="7678" max="7678" width="59.625" style="83" customWidth="1"/>
    <col min="7679" max="7679" width="7.50390625" style="83" customWidth="1"/>
    <col min="7680" max="7680" width="9.625" style="83" customWidth="1"/>
    <col min="7681" max="7681" width="9.875" style="83" customWidth="1"/>
    <col min="7682" max="7682" width="20.875" style="83" customWidth="1"/>
    <col min="7683" max="7683" width="18.50390625" style="83" customWidth="1"/>
    <col min="7684" max="7687" width="10.00390625" style="83" hidden="1" customWidth="1"/>
    <col min="7688" max="7688" width="7.875" style="83" customWidth="1"/>
    <col min="7689" max="7689" width="15.875" style="83" customWidth="1"/>
    <col min="7690" max="7690" width="18.125" style="83" customWidth="1"/>
    <col min="7691" max="7691" width="27.375" style="83" customWidth="1"/>
    <col min="7692" max="7692" width="10.00390625" style="83" customWidth="1"/>
    <col min="7693" max="7693" width="35.625" style="83" customWidth="1"/>
    <col min="7694" max="7694" width="11.50390625" style="83" customWidth="1"/>
    <col min="7695" max="7695" width="11.75390625" style="83" customWidth="1"/>
    <col min="7696" max="7696" width="13.375" style="83" customWidth="1"/>
    <col min="7697" max="7697" width="15.875" style="83" customWidth="1"/>
    <col min="7698" max="7698" width="22.25390625" style="83" customWidth="1"/>
    <col min="7699" max="7699" width="20.75390625" style="83" customWidth="1"/>
    <col min="7700" max="7700" width="21.25390625" style="83" customWidth="1"/>
    <col min="7701" max="7701" width="28.625" style="83" customWidth="1"/>
    <col min="7702" max="7933" width="10.00390625" style="83" customWidth="1"/>
    <col min="7934" max="7934" width="59.625" style="83" customWidth="1"/>
    <col min="7935" max="7935" width="7.50390625" style="83" customWidth="1"/>
    <col min="7936" max="7936" width="9.625" style="83" customWidth="1"/>
    <col min="7937" max="7937" width="9.875" style="83" customWidth="1"/>
    <col min="7938" max="7938" width="20.875" style="83" customWidth="1"/>
    <col min="7939" max="7939" width="18.50390625" style="83" customWidth="1"/>
    <col min="7940" max="7943" width="10.00390625" style="83" hidden="1" customWidth="1"/>
    <col min="7944" max="7944" width="7.875" style="83" customWidth="1"/>
    <col min="7945" max="7945" width="15.875" style="83" customWidth="1"/>
    <col min="7946" max="7946" width="18.125" style="83" customWidth="1"/>
    <col min="7947" max="7947" width="27.375" style="83" customWidth="1"/>
    <col min="7948" max="7948" width="10.00390625" style="83" customWidth="1"/>
    <col min="7949" max="7949" width="35.625" style="83" customWidth="1"/>
    <col min="7950" max="7950" width="11.50390625" style="83" customWidth="1"/>
    <col min="7951" max="7951" width="11.75390625" style="83" customWidth="1"/>
    <col min="7952" max="7952" width="13.375" style="83" customWidth="1"/>
    <col min="7953" max="7953" width="15.875" style="83" customWidth="1"/>
    <col min="7954" max="7954" width="22.25390625" style="83" customWidth="1"/>
    <col min="7955" max="7955" width="20.75390625" style="83" customWidth="1"/>
    <col min="7956" max="7956" width="21.25390625" style="83" customWidth="1"/>
    <col min="7957" max="7957" width="28.625" style="83" customWidth="1"/>
    <col min="7958" max="8189" width="10.00390625" style="83" customWidth="1"/>
    <col min="8190" max="8190" width="59.625" style="83" customWidth="1"/>
    <col min="8191" max="8191" width="7.50390625" style="83" customWidth="1"/>
    <col min="8192" max="8192" width="9.625" style="83" customWidth="1"/>
    <col min="8193" max="8193" width="9.875" style="83" customWidth="1"/>
    <col min="8194" max="8194" width="20.875" style="83" customWidth="1"/>
    <col min="8195" max="8195" width="18.50390625" style="83" customWidth="1"/>
    <col min="8196" max="8199" width="10.00390625" style="83" hidden="1" customWidth="1"/>
    <col min="8200" max="8200" width="7.875" style="83" customWidth="1"/>
    <col min="8201" max="8201" width="15.875" style="83" customWidth="1"/>
    <col min="8202" max="8202" width="18.125" style="83" customWidth="1"/>
    <col min="8203" max="8203" width="27.375" style="83" customWidth="1"/>
    <col min="8204" max="8204" width="10.00390625" style="83" customWidth="1"/>
    <col min="8205" max="8205" width="35.625" style="83" customWidth="1"/>
    <col min="8206" max="8206" width="11.50390625" style="83" customWidth="1"/>
    <col min="8207" max="8207" width="11.75390625" style="83" customWidth="1"/>
    <col min="8208" max="8208" width="13.375" style="83" customWidth="1"/>
    <col min="8209" max="8209" width="15.875" style="83" customWidth="1"/>
    <col min="8210" max="8210" width="22.25390625" style="83" customWidth="1"/>
    <col min="8211" max="8211" width="20.75390625" style="83" customWidth="1"/>
    <col min="8212" max="8212" width="21.25390625" style="83" customWidth="1"/>
    <col min="8213" max="8213" width="28.625" style="83" customWidth="1"/>
    <col min="8214" max="8445" width="10.00390625" style="83" customWidth="1"/>
    <col min="8446" max="8446" width="59.625" style="83" customWidth="1"/>
    <col min="8447" max="8447" width="7.50390625" style="83" customWidth="1"/>
    <col min="8448" max="8448" width="9.625" style="83" customWidth="1"/>
    <col min="8449" max="8449" width="9.875" style="83" customWidth="1"/>
    <col min="8450" max="8450" width="20.875" style="83" customWidth="1"/>
    <col min="8451" max="8451" width="18.50390625" style="83" customWidth="1"/>
    <col min="8452" max="8455" width="10.00390625" style="83" hidden="1" customWidth="1"/>
    <col min="8456" max="8456" width="7.875" style="83" customWidth="1"/>
    <col min="8457" max="8457" width="15.875" style="83" customWidth="1"/>
    <col min="8458" max="8458" width="18.125" style="83" customWidth="1"/>
    <col min="8459" max="8459" width="27.375" style="83" customWidth="1"/>
    <col min="8460" max="8460" width="10.00390625" style="83" customWidth="1"/>
    <col min="8461" max="8461" width="35.625" style="83" customWidth="1"/>
    <col min="8462" max="8462" width="11.50390625" style="83" customWidth="1"/>
    <col min="8463" max="8463" width="11.75390625" style="83" customWidth="1"/>
    <col min="8464" max="8464" width="13.375" style="83" customWidth="1"/>
    <col min="8465" max="8465" width="15.875" style="83" customWidth="1"/>
    <col min="8466" max="8466" width="22.25390625" style="83" customWidth="1"/>
    <col min="8467" max="8467" width="20.75390625" style="83" customWidth="1"/>
    <col min="8468" max="8468" width="21.25390625" style="83" customWidth="1"/>
    <col min="8469" max="8469" width="28.625" style="83" customWidth="1"/>
    <col min="8470" max="8701" width="10.00390625" style="83" customWidth="1"/>
    <col min="8702" max="8702" width="59.625" style="83" customWidth="1"/>
    <col min="8703" max="8703" width="7.50390625" style="83" customWidth="1"/>
    <col min="8704" max="8704" width="9.625" style="83" customWidth="1"/>
    <col min="8705" max="8705" width="9.875" style="83" customWidth="1"/>
    <col min="8706" max="8706" width="20.875" style="83" customWidth="1"/>
    <col min="8707" max="8707" width="18.50390625" style="83" customWidth="1"/>
    <col min="8708" max="8711" width="10.00390625" style="83" hidden="1" customWidth="1"/>
    <col min="8712" max="8712" width="7.875" style="83" customWidth="1"/>
    <col min="8713" max="8713" width="15.875" style="83" customWidth="1"/>
    <col min="8714" max="8714" width="18.125" style="83" customWidth="1"/>
    <col min="8715" max="8715" width="27.375" style="83" customWidth="1"/>
    <col min="8716" max="8716" width="10.00390625" style="83" customWidth="1"/>
    <col min="8717" max="8717" width="35.625" style="83" customWidth="1"/>
    <col min="8718" max="8718" width="11.50390625" style="83" customWidth="1"/>
    <col min="8719" max="8719" width="11.75390625" style="83" customWidth="1"/>
    <col min="8720" max="8720" width="13.375" style="83" customWidth="1"/>
    <col min="8721" max="8721" width="15.875" style="83" customWidth="1"/>
    <col min="8722" max="8722" width="22.25390625" style="83" customWidth="1"/>
    <col min="8723" max="8723" width="20.75390625" style="83" customWidth="1"/>
    <col min="8724" max="8724" width="21.25390625" style="83" customWidth="1"/>
    <col min="8725" max="8725" width="28.625" style="83" customWidth="1"/>
    <col min="8726" max="8957" width="10.00390625" style="83" customWidth="1"/>
    <col min="8958" max="8958" width="59.625" style="83" customWidth="1"/>
    <col min="8959" max="8959" width="7.50390625" style="83" customWidth="1"/>
    <col min="8960" max="8960" width="9.625" style="83" customWidth="1"/>
    <col min="8961" max="8961" width="9.875" style="83" customWidth="1"/>
    <col min="8962" max="8962" width="20.875" style="83" customWidth="1"/>
    <col min="8963" max="8963" width="18.50390625" style="83" customWidth="1"/>
    <col min="8964" max="8967" width="10.00390625" style="83" hidden="1" customWidth="1"/>
    <col min="8968" max="8968" width="7.875" style="83" customWidth="1"/>
    <col min="8969" max="8969" width="15.875" style="83" customWidth="1"/>
    <col min="8970" max="8970" width="18.125" style="83" customWidth="1"/>
    <col min="8971" max="8971" width="27.375" style="83" customWidth="1"/>
    <col min="8972" max="8972" width="10.00390625" style="83" customWidth="1"/>
    <col min="8973" max="8973" width="35.625" style="83" customWidth="1"/>
    <col min="8974" max="8974" width="11.50390625" style="83" customWidth="1"/>
    <col min="8975" max="8975" width="11.75390625" style="83" customWidth="1"/>
    <col min="8976" max="8976" width="13.375" style="83" customWidth="1"/>
    <col min="8977" max="8977" width="15.875" style="83" customWidth="1"/>
    <col min="8978" max="8978" width="22.25390625" style="83" customWidth="1"/>
    <col min="8979" max="8979" width="20.75390625" style="83" customWidth="1"/>
    <col min="8980" max="8980" width="21.25390625" style="83" customWidth="1"/>
    <col min="8981" max="8981" width="28.625" style="83" customWidth="1"/>
    <col min="8982" max="9213" width="10.00390625" style="83" customWidth="1"/>
    <col min="9214" max="9214" width="59.625" style="83" customWidth="1"/>
    <col min="9215" max="9215" width="7.50390625" style="83" customWidth="1"/>
    <col min="9216" max="9216" width="9.625" style="83" customWidth="1"/>
    <col min="9217" max="9217" width="9.875" style="83" customWidth="1"/>
    <col min="9218" max="9218" width="20.875" style="83" customWidth="1"/>
    <col min="9219" max="9219" width="18.50390625" style="83" customWidth="1"/>
    <col min="9220" max="9223" width="10.00390625" style="83" hidden="1" customWidth="1"/>
    <col min="9224" max="9224" width="7.875" style="83" customWidth="1"/>
    <col min="9225" max="9225" width="15.875" style="83" customWidth="1"/>
    <col min="9226" max="9226" width="18.125" style="83" customWidth="1"/>
    <col min="9227" max="9227" width="27.375" style="83" customWidth="1"/>
    <col min="9228" max="9228" width="10.00390625" style="83" customWidth="1"/>
    <col min="9229" max="9229" width="35.625" style="83" customWidth="1"/>
    <col min="9230" max="9230" width="11.50390625" style="83" customWidth="1"/>
    <col min="9231" max="9231" width="11.75390625" style="83" customWidth="1"/>
    <col min="9232" max="9232" width="13.375" style="83" customWidth="1"/>
    <col min="9233" max="9233" width="15.875" style="83" customWidth="1"/>
    <col min="9234" max="9234" width="22.25390625" style="83" customWidth="1"/>
    <col min="9235" max="9235" width="20.75390625" style="83" customWidth="1"/>
    <col min="9236" max="9236" width="21.25390625" style="83" customWidth="1"/>
    <col min="9237" max="9237" width="28.625" style="83" customWidth="1"/>
    <col min="9238" max="9469" width="10.00390625" style="83" customWidth="1"/>
    <col min="9470" max="9470" width="59.625" style="83" customWidth="1"/>
    <col min="9471" max="9471" width="7.50390625" style="83" customWidth="1"/>
    <col min="9472" max="9472" width="9.625" style="83" customWidth="1"/>
    <col min="9473" max="9473" width="9.875" style="83" customWidth="1"/>
    <col min="9474" max="9474" width="20.875" style="83" customWidth="1"/>
    <col min="9475" max="9475" width="18.50390625" style="83" customWidth="1"/>
    <col min="9476" max="9479" width="10.00390625" style="83" hidden="1" customWidth="1"/>
    <col min="9480" max="9480" width="7.875" style="83" customWidth="1"/>
    <col min="9481" max="9481" width="15.875" style="83" customWidth="1"/>
    <col min="9482" max="9482" width="18.125" style="83" customWidth="1"/>
    <col min="9483" max="9483" width="27.375" style="83" customWidth="1"/>
    <col min="9484" max="9484" width="10.00390625" style="83" customWidth="1"/>
    <col min="9485" max="9485" width="35.625" style="83" customWidth="1"/>
    <col min="9486" max="9486" width="11.50390625" style="83" customWidth="1"/>
    <col min="9487" max="9487" width="11.75390625" style="83" customWidth="1"/>
    <col min="9488" max="9488" width="13.375" style="83" customWidth="1"/>
    <col min="9489" max="9489" width="15.875" style="83" customWidth="1"/>
    <col min="9490" max="9490" width="22.25390625" style="83" customWidth="1"/>
    <col min="9491" max="9491" width="20.75390625" style="83" customWidth="1"/>
    <col min="9492" max="9492" width="21.25390625" style="83" customWidth="1"/>
    <col min="9493" max="9493" width="28.625" style="83" customWidth="1"/>
    <col min="9494" max="9725" width="10.00390625" style="83" customWidth="1"/>
    <col min="9726" max="9726" width="59.625" style="83" customWidth="1"/>
    <col min="9727" max="9727" width="7.50390625" style="83" customWidth="1"/>
    <col min="9728" max="9728" width="9.625" style="83" customWidth="1"/>
    <col min="9729" max="9729" width="9.875" style="83" customWidth="1"/>
    <col min="9730" max="9730" width="20.875" style="83" customWidth="1"/>
    <col min="9731" max="9731" width="18.50390625" style="83" customWidth="1"/>
    <col min="9732" max="9735" width="10.00390625" style="83" hidden="1" customWidth="1"/>
    <col min="9736" max="9736" width="7.875" style="83" customWidth="1"/>
    <col min="9737" max="9737" width="15.875" style="83" customWidth="1"/>
    <col min="9738" max="9738" width="18.125" style="83" customWidth="1"/>
    <col min="9739" max="9739" width="27.375" style="83" customWidth="1"/>
    <col min="9740" max="9740" width="10.00390625" style="83" customWidth="1"/>
    <col min="9741" max="9741" width="35.625" style="83" customWidth="1"/>
    <col min="9742" max="9742" width="11.50390625" style="83" customWidth="1"/>
    <col min="9743" max="9743" width="11.75390625" style="83" customWidth="1"/>
    <col min="9744" max="9744" width="13.375" style="83" customWidth="1"/>
    <col min="9745" max="9745" width="15.875" style="83" customWidth="1"/>
    <col min="9746" max="9746" width="22.25390625" style="83" customWidth="1"/>
    <col min="9747" max="9747" width="20.75390625" style="83" customWidth="1"/>
    <col min="9748" max="9748" width="21.25390625" style="83" customWidth="1"/>
    <col min="9749" max="9749" width="28.625" style="83" customWidth="1"/>
    <col min="9750" max="9981" width="10.00390625" style="83" customWidth="1"/>
    <col min="9982" max="9982" width="59.625" style="83" customWidth="1"/>
    <col min="9983" max="9983" width="7.50390625" style="83" customWidth="1"/>
    <col min="9984" max="9984" width="9.625" style="83" customWidth="1"/>
    <col min="9985" max="9985" width="9.875" style="83" customWidth="1"/>
    <col min="9986" max="9986" width="20.875" style="83" customWidth="1"/>
    <col min="9987" max="9987" width="18.50390625" style="83" customWidth="1"/>
    <col min="9988" max="9991" width="10.00390625" style="83" hidden="1" customWidth="1"/>
    <col min="9992" max="9992" width="7.875" style="83" customWidth="1"/>
    <col min="9993" max="9993" width="15.875" style="83" customWidth="1"/>
    <col min="9994" max="9994" width="18.125" style="83" customWidth="1"/>
    <col min="9995" max="9995" width="27.375" style="83" customWidth="1"/>
    <col min="9996" max="9996" width="10.00390625" style="83" customWidth="1"/>
    <col min="9997" max="9997" width="35.625" style="83" customWidth="1"/>
    <col min="9998" max="9998" width="11.50390625" style="83" customWidth="1"/>
    <col min="9999" max="9999" width="11.75390625" style="83" customWidth="1"/>
    <col min="10000" max="10000" width="13.375" style="83" customWidth="1"/>
    <col min="10001" max="10001" width="15.875" style="83" customWidth="1"/>
    <col min="10002" max="10002" width="22.25390625" style="83" customWidth="1"/>
    <col min="10003" max="10003" width="20.75390625" style="83" customWidth="1"/>
    <col min="10004" max="10004" width="21.25390625" style="83" customWidth="1"/>
    <col min="10005" max="10005" width="28.625" style="83" customWidth="1"/>
    <col min="10006" max="10237" width="10.00390625" style="83" customWidth="1"/>
    <col min="10238" max="10238" width="59.625" style="83" customWidth="1"/>
    <col min="10239" max="10239" width="7.50390625" style="83" customWidth="1"/>
    <col min="10240" max="10240" width="9.625" style="83" customWidth="1"/>
    <col min="10241" max="10241" width="9.875" style="83" customWidth="1"/>
    <col min="10242" max="10242" width="20.875" style="83" customWidth="1"/>
    <col min="10243" max="10243" width="18.50390625" style="83" customWidth="1"/>
    <col min="10244" max="10247" width="10.00390625" style="83" hidden="1" customWidth="1"/>
    <col min="10248" max="10248" width="7.875" style="83" customWidth="1"/>
    <col min="10249" max="10249" width="15.875" style="83" customWidth="1"/>
    <col min="10250" max="10250" width="18.125" style="83" customWidth="1"/>
    <col min="10251" max="10251" width="27.375" style="83" customWidth="1"/>
    <col min="10252" max="10252" width="10.00390625" style="83" customWidth="1"/>
    <col min="10253" max="10253" width="35.625" style="83" customWidth="1"/>
    <col min="10254" max="10254" width="11.50390625" style="83" customWidth="1"/>
    <col min="10255" max="10255" width="11.75390625" style="83" customWidth="1"/>
    <col min="10256" max="10256" width="13.375" style="83" customWidth="1"/>
    <col min="10257" max="10257" width="15.875" style="83" customWidth="1"/>
    <col min="10258" max="10258" width="22.25390625" style="83" customWidth="1"/>
    <col min="10259" max="10259" width="20.75390625" style="83" customWidth="1"/>
    <col min="10260" max="10260" width="21.25390625" style="83" customWidth="1"/>
    <col min="10261" max="10261" width="28.625" style="83" customWidth="1"/>
    <col min="10262" max="10493" width="10.00390625" style="83" customWidth="1"/>
    <col min="10494" max="10494" width="59.625" style="83" customWidth="1"/>
    <col min="10495" max="10495" width="7.50390625" style="83" customWidth="1"/>
    <col min="10496" max="10496" width="9.625" style="83" customWidth="1"/>
    <col min="10497" max="10497" width="9.875" style="83" customWidth="1"/>
    <col min="10498" max="10498" width="20.875" style="83" customWidth="1"/>
    <col min="10499" max="10499" width="18.50390625" style="83" customWidth="1"/>
    <col min="10500" max="10503" width="10.00390625" style="83" hidden="1" customWidth="1"/>
    <col min="10504" max="10504" width="7.875" style="83" customWidth="1"/>
    <col min="10505" max="10505" width="15.875" style="83" customWidth="1"/>
    <col min="10506" max="10506" width="18.125" style="83" customWidth="1"/>
    <col min="10507" max="10507" width="27.375" style="83" customWidth="1"/>
    <col min="10508" max="10508" width="10.00390625" style="83" customWidth="1"/>
    <col min="10509" max="10509" width="35.625" style="83" customWidth="1"/>
    <col min="10510" max="10510" width="11.50390625" style="83" customWidth="1"/>
    <col min="10511" max="10511" width="11.75390625" style="83" customWidth="1"/>
    <col min="10512" max="10512" width="13.375" style="83" customWidth="1"/>
    <col min="10513" max="10513" width="15.875" style="83" customWidth="1"/>
    <col min="10514" max="10514" width="22.25390625" style="83" customWidth="1"/>
    <col min="10515" max="10515" width="20.75390625" style="83" customWidth="1"/>
    <col min="10516" max="10516" width="21.25390625" style="83" customWidth="1"/>
    <col min="10517" max="10517" width="28.625" style="83" customWidth="1"/>
    <col min="10518" max="10749" width="10.00390625" style="83" customWidth="1"/>
    <col min="10750" max="10750" width="59.625" style="83" customWidth="1"/>
    <col min="10751" max="10751" width="7.50390625" style="83" customWidth="1"/>
    <col min="10752" max="10752" width="9.625" style="83" customWidth="1"/>
    <col min="10753" max="10753" width="9.875" style="83" customWidth="1"/>
    <col min="10754" max="10754" width="20.875" style="83" customWidth="1"/>
    <col min="10755" max="10755" width="18.50390625" style="83" customWidth="1"/>
    <col min="10756" max="10759" width="10.00390625" style="83" hidden="1" customWidth="1"/>
    <col min="10760" max="10760" width="7.875" style="83" customWidth="1"/>
    <col min="10761" max="10761" width="15.875" style="83" customWidth="1"/>
    <col min="10762" max="10762" width="18.125" style="83" customWidth="1"/>
    <col min="10763" max="10763" width="27.375" style="83" customWidth="1"/>
    <col min="10764" max="10764" width="10.00390625" style="83" customWidth="1"/>
    <col min="10765" max="10765" width="35.625" style="83" customWidth="1"/>
    <col min="10766" max="10766" width="11.50390625" style="83" customWidth="1"/>
    <col min="10767" max="10767" width="11.75390625" style="83" customWidth="1"/>
    <col min="10768" max="10768" width="13.375" style="83" customWidth="1"/>
    <col min="10769" max="10769" width="15.875" style="83" customWidth="1"/>
    <col min="10770" max="10770" width="22.25390625" style="83" customWidth="1"/>
    <col min="10771" max="10771" width="20.75390625" style="83" customWidth="1"/>
    <col min="10772" max="10772" width="21.25390625" style="83" customWidth="1"/>
    <col min="10773" max="10773" width="28.625" style="83" customWidth="1"/>
    <col min="10774" max="11005" width="10.00390625" style="83" customWidth="1"/>
    <col min="11006" max="11006" width="59.625" style="83" customWidth="1"/>
    <col min="11007" max="11007" width="7.50390625" style="83" customWidth="1"/>
    <col min="11008" max="11008" width="9.625" style="83" customWidth="1"/>
    <col min="11009" max="11009" width="9.875" style="83" customWidth="1"/>
    <col min="11010" max="11010" width="20.875" style="83" customWidth="1"/>
    <col min="11011" max="11011" width="18.50390625" style="83" customWidth="1"/>
    <col min="11012" max="11015" width="10.00390625" style="83" hidden="1" customWidth="1"/>
    <col min="11016" max="11016" width="7.875" style="83" customWidth="1"/>
    <col min="11017" max="11017" width="15.875" style="83" customWidth="1"/>
    <col min="11018" max="11018" width="18.125" style="83" customWidth="1"/>
    <col min="11019" max="11019" width="27.375" style="83" customWidth="1"/>
    <col min="11020" max="11020" width="10.00390625" style="83" customWidth="1"/>
    <col min="11021" max="11021" width="35.625" style="83" customWidth="1"/>
    <col min="11022" max="11022" width="11.50390625" style="83" customWidth="1"/>
    <col min="11023" max="11023" width="11.75390625" style="83" customWidth="1"/>
    <col min="11024" max="11024" width="13.375" style="83" customWidth="1"/>
    <col min="11025" max="11025" width="15.875" style="83" customWidth="1"/>
    <col min="11026" max="11026" width="22.25390625" style="83" customWidth="1"/>
    <col min="11027" max="11027" width="20.75390625" style="83" customWidth="1"/>
    <col min="11028" max="11028" width="21.25390625" style="83" customWidth="1"/>
    <col min="11029" max="11029" width="28.625" style="83" customWidth="1"/>
    <col min="11030" max="11261" width="10.00390625" style="83" customWidth="1"/>
    <col min="11262" max="11262" width="59.625" style="83" customWidth="1"/>
    <col min="11263" max="11263" width="7.50390625" style="83" customWidth="1"/>
    <col min="11264" max="11264" width="9.625" style="83" customWidth="1"/>
    <col min="11265" max="11265" width="9.875" style="83" customWidth="1"/>
    <col min="11266" max="11266" width="20.875" style="83" customWidth="1"/>
    <col min="11267" max="11267" width="18.50390625" style="83" customWidth="1"/>
    <col min="11268" max="11271" width="10.00390625" style="83" hidden="1" customWidth="1"/>
    <col min="11272" max="11272" width="7.875" style="83" customWidth="1"/>
    <col min="11273" max="11273" width="15.875" style="83" customWidth="1"/>
    <col min="11274" max="11274" width="18.125" style="83" customWidth="1"/>
    <col min="11275" max="11275" width="27.375" style="83" customWidth="1"/>
    <col min="11276" max="11276" width="10.00390625" style="83" customWidth="1"/>
    <col min="11277" max="11277" width="35.625" style="83" customWidth="1"/>
    <col min="11278" max="11278" width="11.50390625" style="83" customWidth="1"/>
    <col min="11279" max="11279" width="11.75390625" style="83" customWidth="1"/>
    <col min="11280" max="11280" width="13.375" style="83" customWidth="1"/>
    <col min="11281" max="11281" width="15.875" style="83" customWidth="1"/>
    <col min="11282" max="11282" width="22.25390625" style="83" customWidth="1"/>
    <col min="11283" max="11283" width="20.75390625" style="83" customWidth="1"/>
    <col min="11284" max="11284" width="21.25390625" style="83" customWidth="1"/>
    <col min="11285" max="11285" width="28.625" style="83" customWidth="1"/>
    <col min="11286" max="11517" width="10.00390625" style="83" customWidth="1"/>
    <col min="11518" max="11518" width="59.625" style="83" customWidth="1"/>
    <col min="11519" max="11519" width="7.50390625" style="83" customWidth="1"/>
    <col min="11520" max="11520" width="9.625" style="83" customWidth="1"/>
    <col min="11521" max="11521" width="9.875" style="83" customWidth="1"/>
    <col min="11522" max="11522" width="20.875" style="83" customWidth="1"/>
    <col min="11523" max="11523" width="18.50390625" style="83" customWidth="1"/>
    <col min="11524" max="11527" width="10.00390625" style="83" hidden="1" customWidth="1"/>
    <col min="11528" max="11528" width="7.875" style="83" customWidth="1"/>
    <col min="11529" max="11529" width="15.875" style="83" customWidth="1"/>
    <col min="11530" max="11530" width="18.125" style="83" customWidth="1"/>
    <col min="11531" max="11531" width="27.375" style="83" customWidth="1"/>
    <col min="11532" max="11532" width="10.00390625" style="83" customWidth="1"/>
    <col min="11533" max="11533" width="35.625" style="83" customWidth="1"/>
    <col min="11534" max="11534" width="11.50390625" style="83" customWidth="1"/>
    <col min="11535" max="11535" width="11.75390625" style="83" customWidth="1"/>
    <col min="11536" max="11536" width="13.375" style="83" customWidth="1"/>
    <col min="11537" max="11537" width="15.875" style="83" customWidth="1"/>
    <col min="11538" max="11538" width="22.25390625" style="83" customWidth="1"/>
    <col min="11539" max="11539" width="20.75390625" style="83" customWidth="1"/>
    <col min="11540" max="11540" width="21.25390625" style="83" customWidth="1"/>
    <col min="11541" max="11541" width="28.625" style="83" customWidth="1"/>
    <col min="11542" max="11773" width="10.00390625" style="83" customWidth="1"/>
    <col min="11774" max="11774" width="59.625" style="83" customWidth="1"/>
    <col min="11775" max="11775" width="7.50390625" style="83" customWidth="1"/>
    <col min="11776" max="11776" width="9.625" style="83" customWidth="1"/>
    <col min="11777" max="11777" width="9.875" style="83" customWidth="1"/>
    <col min="11778" max="11778" width="20.875" style="83" customWidth="1"/>
    <col min="11779" max="11779" width="18.50390625" style="83" customWidth="1"/>
    <col min="11780" max="11783" width="10.00390625" style="83" hidden="1" customWidth="1"/>
    <col min="11784" max="11784" width="7.875" style="83" customWidth="1"/>
    <col min="11785" max="11785" width="15.875" style="83" customWidth="1"/>
    <col min="11786" max="11786" width="18.125" style="83" customWidth="1"/>
    <col min="11787" max="11787" width="27.375" style="83" customWidth="1"/>
    <col min="11788" max="11788" width="10.00390625" style="83" customWidth="1"/>
    <col min="11789" max="11789" width="35.625" style="83" customWidth="1"/>
    <col min="11790" max="11790" width="11.50390625" style="83" customWidth="1"/>
    <col min="11791" max="11791" width="11.75390625" style="83" customWidth="1"/>
    <col min="11792" max="11792" width="13.375" style="83" customWidth="1"/>
    <col min="11793" max="11793" width="15.875" style="83" customWidth="1"/>
    <col min="11794" max="11794" width="22.25390625" style="83" customWidth="1"/>
    <col min="11795" max="11795" width="20.75390625" style="83" customWidth="1"/>
    <col min="11796" max="11796" width="21.25390625" style="83" customWidth="1"/>
    <col min="11797" max="11797" width="28.625" style="83" customWidth="1"/>
    <col min="11798" max="12029" width="10.00390625" style="83" customWidth="1"/>
    <col min="12030" max="12030" width="59.625" style="83" customWidth="1"/>
    <col min="12031" max="12031" width="7.50390625" style="83" customWidth="1"/>
    <col min="12032" max="12032" width="9.625" style="83" customWidth="1"/>
    <col min="12033" max="12033" width="9.875" style="83" customWidth="1"/>
    <col min="12034" max="12034" width="20.875" style="83" customWidth="1"/>
    <col min="12035" max="12035" width="18.50390625" style="83" customWidth="1"/>
    <col min="12036" max="12039" width="10.00390625" style="83" hidden="1" customWidth="1"/>
    <col min="12040" max="12040" width="7.875" style="83" customWidth="1"/>
    <col min="12041" max="12041" width="15.875" style="83" customWidth="1"/>
    <col min="12042" max="12042" width="18.125" style="83" customWidth="1"/>
    <col min="12043" max="12043" width="27.375" style="83" customWidth="1"/>
    <col min="12044" max="12044" width="10.00390625" style="83" customWidth="1"/>
    <col min="12045" max="12045" width="35.625" style="83" customWidth="1"/>
    <col min="12046" max="12046" width="11.50390625" style="83" customWidth="1"/>
    <col min="12047" max="12047" width="11.75390625" style="83" customWidth="1"/>
    <col min="12048" max="12048" width="13.375" style="83" customWidth="1"/>
    <col min="12049" max="12049" width="15.875" style="83" customWidth="1"/>
    <col min="12050" max="12050" width="22.25390625" style="83" customWidth="1"/>
    <col min="12051" max="12051" width="20.75390625" style="83" customWidth="1"/>
    <col min="12052" max="12052" width="21.25390625" style="83" customWidth="1"/>
    <col min="12053" max="12053" width="28.625" style="83" customWidth="1"/>
    <col min="12054" max="12285" width="10.00390625" style="83" customWidth="1"/>
    <col min="12286" max="12286" width="59.625" style="83" customWidth="1"/>
    <col min="12287" max="12287" width="7.50390625" style="83" customWidth="1"/>
    <col min="12288" max="12288" width="9.625" style="83" customWidth="1"/>
    <col min="12289" max="12289" width="9.875" style="83" customWidth="1"/>
    <col min="12290" max="12290" width="20.875" style="83" customWidth="1"/>
    <col min="12291" max="12291" width="18.50390625" style="83" customWidth="1"/>
    <col min="12292" max="12295" width="10.00390625" style="83" hidden="1" customWidth="1"/>
    <col min="12296" max="12296" width="7.875" style="83" customWidth="1"/>
    <col min="12297" max="12297" width="15.875" style="83" customWidth="1"/>
    <col min="12298" max="12298" width="18.125" style="83" customWidth="1"/>
    <col min="12299" max="12299" width="27.375" style="83" customWidth="1"/>
    <col min="12300" max="12300" width="10.00390625" style="83" customWidth="1"/>
    <col min="12301" max="12301" width="35.625" style="83" customWidth="1"/>
    <col min="12302" max="12302" width="11.50390625" style="83" customWidth="1"/>
    <col min="12303" max="12303" width="11.75390625" style="83" customWidth="1"/>
    <col min="12304" max="12304" width="13.375" style="83" customWidth="1"/>
    <col min="12305" max="12305" width="15.875" style="83" customWidth="1"/>
    <col min="12306" max="12306" width="22.25390625" style="83" customWidth="1"/>
    <col min="12307" max="12307" width="20.75390625" style="83" customWidth="1"/>
    <col min="12308" max="12308" width="21.25390625" style="83" customWidth="1"/>
    <col min="12309" max="12309" width="28.625" style="83" customWidth="1"/>
    <col min="12310" max="12541" width="10.00390625" style="83" customWidth="1"/>
    <col min="12542" max="12542" width="59.625" style="83" customWidth="1"/>
    <col min="12543" max="12543" width="7.50390625" style="83" customWidth="1"/>
    <col min="12544" max="12544" width="9.625" style="83" customWidth="1"/>
    <col min="12545" max="12545" width="9.875" style="83" customWidth="1"/>
    <col min="12546" max="12546" width="20.875" style="83" customWidth="1"/>
    <col min="12547" max="12547" width="18.50390625" style="83" customWidth="1"/>
    <col min="12548" max="12551" width="10.00390625" style="83" hidden="1" customWidth="1"/>
    <col min="12552" max="12552" width="7.875" style="83" customWidth="1"/>
    <col min="12553" max="12553" width="15.875" style="83" customWidth="1"/>
    <col min="12554" max="12554" width="18.125" style="83" customWidth="1"/>
    <col min="12555" max="12555" width="27.375" style="83" customWidth="1"/>
    <col min="12556" max="12556" width="10.00390625" style="83" customWidth="1"/>
    <col min="12557" max="12557" width="35.625" style="83" customWidth="1"/>
    <col min="12558" max="12558" width="11.50390625" style="83" customWidth="1"/>
    <col min="12559" max="12559" width="11.75390625" style="83" customWidth="1"/>
    <col min="12560" max="12560" width="13.375" style="83" customWidth="1"/>
    <col min="12561" max="12561" width="15.875" style="83" customWidth="1"/>
    <col min="12562" max="12562" width="22.25390625" style="83" customWidth="1"/>
    <col min="12563" max="12563" width="20.75390625" style="83" customWidth="1"/>
    <col min="12564" max="12564" width="21.25390625" style="83" customWidth="1"/>
    <col min="12565" max="12565" width="28.625" style="83" customWidth="1"/>
    <col min="12566" max="12797" width="10.00390625" style="83" customWidth="1"/>
    <col min="12798" max="12798" width="59.625" style="83" customWidth="1"/>
    <col min="12799" max="12799" width="7.50390625" style="83" customWidth="1"/>
    <col min="12800" max="12800" width="9.625" style="83" customWidth="1"/>
    <col min="12801" max="12801" width="9.875" style="83" customWidth="1"/>
    <col min="12802" max="12802" width="20.875" style="83" customWidth="1"/>
    <col min="12803" max="12803" width="18.50390625" style="83" customWidth="1"/>
    <col min="12804" max="12807" width="10.00390625" style="83" hidden="1" customWidth="1"/>
    <col min="12808" max="12808" width="7.875" style="83" customWidth="1"/>
    <col min="12809" max="12809" width="15.875" style="83" customWidth="1"/>
    <col min="12810" max="12810" width="18.125" style="83" customWidth="1"/>
    <col min="12811" max="12811" width="27.375" style="83" customWidth="1"/>
    <col min="12812" max="12812" width="10.00390625" style="83" customWidth="1"/>
    <col min="12813" max="12813" width="35.625" style="83" customWidth="1"/>
    <col min="12814" max="12814" width="11.50390625" style="83" customWidth="1"/>
    <col min="12815" max="12815" width="11.75390625" style="83" customWidth="1"/>
    <col min="12816" max="12816" width="13.375" style="83" customWidth="1"/>
    <col min="12817" max="12817" width="15.875" style="83" customWidth="1"/>
    <col min="12818" max="12818" width="22.25390625" style="83" customWidth="1"/>
    <col min="12819" max="12819" width="20.75390625" style="83" customWidth="1"/>
    <col min="12820" max="12820" width="21.25390625" style="83" customWidth="1"/>
    <col min="12821" max="12821" width="28.625" style="83" customWidth="1"/>
    <col min="12822" max="13053" width="10.00390625" style="83" customWidth="1"/>
    <col min="13054" max="13054" width="59.625" style="83" customWidth="1"/>
    <col min="13055" max="13055" width="7.50390625" style="83" customWidth="1"/>
    <col min="13056" max="13056" width="9.625" style="83" customWidth="1"/>
    <col min="13057" max="13057" width="9.875" style="83" customWidth="1"/>
    <col min="13058" max="13058" width="20.875" style="83" customWidth="1"/>
    <col min="13059" max="13059" width="18.50390625" style="83" customWidth="1"/>
    <col min="13060" max="13063" width="10.00390625" style="83" hidden="1" customWidth="1"/>
    <col min="13064" max="13064" width="7.875" style="83" customWidth="1"/>
    <col min="13065" max="13065" width="15.875" style="83" customWidth="1"/>
    <col min="13066" max="13066" width="18.125" style="83" customWidth="1"/>
    <col min="13067" max="13067" width="27.375" style="83" customWidth="1"/>
    <col min="13068" max="13068" width="10.00390625" style="83" customWidth="1"/>
    <col min="13069" max="13069" width="35.625" style="83" customWidth="1"/>
    <col min="13070" max="13070" width="11.50390625" style="83" customWidth="1"/>
    <col min="13071" max="13071" width="11.75390625" style="83" customWidth="1"/>
    <col min="13072" max="13072" width="13.375" style="83" customWidth="1"/>
    <col min="13073" max="13073" width="15.875" style="83" customWidth="1"/>
    <col min="13074" max="13074" width="22.25390625" style="83" customWidth="1"/>
    <col min="13075" max="13075" width="20.75390625" style="83" customWidth="1"/>
    <col min="13076" max="13076" width="21.25390625" style="83" customWidth="1"/>
    <col min="13077" max="13077" width="28.625" style="83" customWidth="1"/>
    <col min="13078" max="13309" width="10.00390625" style="83" customWidth="1"/>
    <col min="13310" max="13310" width="59.625" style="83" customWidth="1"/>
    <col min="13311" max="13311" width="7.50390625" style="83" customWidth="1"/>
    <col min="13312" max="13312" width="9.625" style="83" customWidth="1"/>
    <col min="13313" max="13313" width="9.875" style="83" customWidth="1"/>
    <col min="13314" max="13314" width="20.875" style="83" customWidth="1"/>
    <col min="13315" max="13315" width="18.50390625" style="83" customWidth="1"/>
    <col min="13316" max="13319" width="10.00390625" style="83" hidden="1" customWidth="1"/>
    <col min="13320" max="13320" width="7.875" style="83" customWidth="1"/>
    <col min="13321" max="13321" width="15.875" style="83" customWidth="1"/>
    <col min="13322" max="13322" width="18.125" style="83" customWidth="1"/>
    <col min="13323" max="13323" width="27.375" style="83" customWidth="1"/>
    <col min="13324" max="13324" width="10.00390625" style="83" customWidth="1"/>
    <col min="13325" max="13325" width="35.625" style="83" customWidth="1"/>
    <col min="13326" max="13326" width="11.50390625" style="83" customWidth="1"/>
    <col min="13327" max="13327" width="11.75390625" style="83" customWidth="1"/>
    <col min="13328" max="13328" width="13.375" style="83" customWidth="1"/>
    <col min="13329" max="13329" width="15.875" style="83" customWidth="1"/>
    <col min="13330" max="13330" width="22.25390625" style="83" customWidth="1"/>
    <col min="13331" max="13331" width="20.75390625" style="83" customWidth="1"/>
    <col min="13332" max="13332" width="21.25390625" style="83" customWidth="1"/>
    <col min="13333" max="13333" width="28.625" style="83" customWidth="1"/>
    <col min="13334" max="13565" width="10.00390625" style="83" customWidth="1"/>
    <col min="13566" max="13566" width="59.625" style="83" customWidth="1"/>
    <col min="13567" max="13567" width="7.50390625" style="83" customWidth="1"/>
    <col min="13568" max="13568" width="9.625" style="83" customWidth="1"/>
    <col min="13569" max="13569" width="9.875" style="83" customWidth="1"/>
    <col min="13570" max="13570" width="20.875" style="83" customWidth="1"/>
    <col min="13571" max="13571" width="18.50390625" style="83" customWidth="1"/>
    <col min="13572" max="13575" width="10.00390625" style="83" hidden="1" customWidth="1"/>
    <col min="13576" max="13576" width="7.875" style="83" customWidth="1"/>
    <col min="13577" max="13577" width="15.875" style="83" customWidth="1"/>
    <col min="13578" max="13578" width="18.125" style="83" customWidth="1"/>
    <col min="13579" max="13579" width="27.375" style="83" customWidth="1"/>
    <col min="13580" max="13580" width="10.00390625" style="83" customWidth="1"/>
    <col min="13581" max="13581" width="35.625" style="83" customWidth="1"/>
    <col min="13582" max="13582" width="11.50390625" style="83" customWidth="1"/>
    <col min="13583" max="13583" width="11.75390625" style="83" customWidth="1"/>
    <col min="13584" max="13584" width="13.375" style="83" customWidth="1"/>
    <col min="13585" max="13585" width="15.875" style="83" customWidth="1"/>
    <col min="13586" max="13586" width="22.25390625" style="83" customWidth="1"/>
    <col min="13587" max="13587" width="20.75390625" style="83" customWidth="1"/>
    <col min="13588" max="13588" width="21.25390625" style="83" customWidth="1"/>
    <col min="13589" max="13589" width="28.625" style="83" customWidth="1"/>
    <col min="13590" max="13821" width="10.00390625" style="83" customWidth="1"/>
    <col min="13822" max="13822" width="59.625" style="83" customWidth="1"/>
    <col min="13823" max="13823" width="7.50390625" style="83" customWidth="1"/>
    <col min="13824" max="13824" width="9.625" style="83" customWidth="1"/>
    <col min="13825" max="13825" width="9.875" style="83" customWidth="1"/>
    <col min="13826" max="13826" width="20.875" style="83" customWidth="1"/>
    <col min="13827" max="13827" width="18.50390625" style="83" customWidth="1"/>
    <col min="13828" max="13831" width="10.00390625" style="83" hidden="1" customWidth="1"/>
    <col min="13832" max="13832" width="7.875" style="83" customWidth="1"/>
    <col min="13833" max="13833" width="15.875" style="83" customWidth="1"/>
    <col min="13834" max="13834" width="18.125" style="83" customWidth="1"/>
    <col min="13835" max="13835" width="27.375" style="83" customWidth="1"/>
    <col min="13836" max="13836" width="10.00390625" style="83" customWidth="1"/>
    <col min="13837" max="13837" width="35.625" style="83" customWidth="1"/>
    <col min="13838" max="13838" width="11.50390625" style="83" customWidth="1"/>
    <col min="13839" max="13839" width="11.75390625" style="83" customWidth="1"/>
    <col min="13840" max="13840" width="13.375" style="83" customWidth="1"/>
    <col min="13841" max="13841" width="15.875" style="83" customWidth="1"/>
    <col min="13842" max="13842" width="22.25390625" style="83" customWidth="1"/>
    <col min="13843" max="13843" width="20.75390625" style="83" customWidth="1"/>
    <col min="13844" max="13844" width="21.25390625" style="83" customWidth="1"/>
    <col min="13845" max="13845" width="28.625" style="83" customWidth="1"/>
    <col min="13846" max="14077" width="10.00390625" style="83" customWidth="1"/>
    <col min="14078" max="14078" width="59.625" style="83" customWidth="1"/>
    <col min="14079" max="14079" width="7.50390625" style="83" customWidth="1"/>
    <col min="14080" max="14080" width="9.625" style="83" customWidth="1"/>
    <col min="14081" max="14081" width="9.875" style="83" customWidth="1"/>
    <col min="14082" max="14082" width="20.875" style="83" customWidth="1"/>
    <col min="14083" max="14083" width="18.50390625" style="83" customWidth="1"/>
    <col min="14084" max="14087" width="10.00390625" style="83" hidden="1" customWidth="1"/>
    <col min="14088" max="14088" width="7.875" style="83" customWidth="1"/>
    <col min="14089" max="14089" width="15.875" style="83" customWidth="1"/>
    <col min="14090" max="14090" width="18.125" style="83" customWidth="1"/>
    <col min="14091" max="14091" width="27.375" style="83" customWidth="1"/>
    <col min="14092" max="14092" width="10.00390625" style="83" customWidth="1"/>
    <col min="14093" max="14093" width="35.625" style="83" customWidth="1"/>
    <col min="14094" max="14094" width="11.50390625" style="83" customWidth="1"/>
    <col min="14095" max="14095" width="11.75390625" style="83" customWidth="1"/>
    <col min="14096" max="14096" width="13.375" style="83" customWidth="1"/>
    <col min="14097" max="14097" width="15.875" style="83" customWidth="1"/>
    <col min="14098" max="14098" width="22.25390625" style="83" customWidth="1"/>
    <col min="14099" max="14099" width="20.75390625" style="83" customWidth="1"/>
    <col min="14100" max="14100" width="21.25390625" style="83" customWidth="1"/>
    <col min="14101" max="14101" width="28.625" style="83" customWidth="1"/>
    <col min="14102" max="14333" width="10.00390625" style="83" customWidth="1"/>
    <col min="14334" max="14334" width="59.625" style="83" customWidth="1"/>
    <col min="14335" max="14335" width="7.50390625" style="83" customWidth="1"/>
    <col min="14336" max="14336" width="9.625" style="83" customWidth="1"/>
    <col min="14337" max="14337" width="9.875" style="83" customWidth="1"/>
    <col min="14338" max="14338" width="20.875" style="83" customWidth="1"/>
    <col min="14339" max="14339" width="18.50390625" style="83" customWidth="1"/>
    <col min="14340" max="14343" width="10.00390625" style="83" hidden="1" customWidth="1"/>
    <col min="14344" max="14344" width="7.875" style="83" customWidth="1"/>
    <col min="14345" max="14345" width="15.875" style="83" customWidth="1"/>
    <col min="14346" max="14346" width="18.125" style="83" customWidth="1"/>
    <col min="14347" max="14347" width="27.375" style="83" customWidth="1"/>
    <col min="14348" max="14348" width="10.00390625" style="83" customWidth="1"/>
    <col min="14349" max="14349" width="35.625" style="83" customWidth="1"/>
    <col min="14350" max="14350" width="11.50390625" style="83" customWidth="1"/>
    <col min="14351" max="14351" width="11.75390625" style="83" customWidth="1"/>
    <col min="14352" max="14352" width="13.375" style="83" customWidth="1"/>
    <col min="14353" max="14353" width="15.875" style="83" customWidth="1"/>
    <col min="14354" max="14354" width="22.25390625" style="83" customWidth="1"/>
    <col min="14355" max="14355" width="20.75390625" style="83" customWidth="1"/>
    <col min="14356" max="14356" width="21.25390625" style="83" customWidth="1"/>
    <col min="14357" max="14357" width="28.625" style="83" customWidth="1"/>
    <col min="14358" max="14589" width="10.00390625" style="83" customWidth="1"/>
    <col min="14590" max="14590" width="59.625" style="83" customWidth="1"/>
    <col min="14591" max="14591" width="7.50390625" style="83" customWidth="1"/>
    <col min="14592" max="14592" width="9.625" style="83" customWidth="1"/>
    <col min="14593" max="14593" width="9.875" style="83" customWidth="1"/>
    <col min="14594" max="14594" width="20.875" style="83" customWidth="1"/>
    <col min="14595" max="14595" width="18.50390625" style="83" customWidth="1"/>
    <col min="14596" max="14599" width="10.00390625" style="83" hidden="1" customWidth="1"/>
    <col min="14600" max="14600" width="7.875" style="83" customWidth="1"/>
    <col min="14601" max="14601" width="15.875" style="83" customWidth="1"/>
    <col min="14602" max="14602" width="18.125" style="83" customWidth="1"/>
    <col min="14603" max="14603" width="27.375" style="83" customWidth="1"/>
    <col min="14604" max="14604" width="10.00390625" style="83" customWidth="1"/>
    <col min="14605" max="14605" width="35.625" style="83" customWidth="1"/>
    <col min="14606" max="14606" width="11.50390625" style="83" customWidth="1"/>
    <col min="14607" max="14607" width="11.75390625" style="83" customWidth="1"/>
    <col min="14608" max="14608" width="13.375" style="83" customWidth="1"/>
    <col min="14609" max="14609" width="15.875" style="83" customWidth="1"/>
    <col min="14610" max="14610" width="22.25390625" style="83" customWidth="1"/>
    <col min="14611" max="14611" width="20.75390625" style="83" customWidth="1"/>
    <col min="14612" max="14612" width="21.25390625" style="83" customWidth="1"/>
    <col min="14613" max="14613" width="28.625" style="83" customWidth="1"/>
    <col min="14614" max="14845" width="10.00390625" style="83" customWidth="1"/>
    <col min="14846" max="14846" width="59.625" style="83" customWidth="1"/>
    <col min="14847" max="14847" width="7.50390625" style="83" customWidth="1"/>
    <col min="14848" max="14848" width="9.625" style="83" customWidth="1"/>
    <col min="14849" max="14849" width="9.875" style="83" customWidth="1"/>
    <col min="14850" max="14850" width="20.875" style="83" customWidth="1"/>
    <col min="14851" max="14851" width="18.50390625" style="83" customWidth="1"/>
    <col min="14852" max="14855" width="10.00390625" style="83" hidden="1" customWidth="1"/>
    <col min="14856" max="14856" width="7.875" style="83" customWidth="1"/>
    <col min="14857" max="14857" width="15.875" style="83" customWidth="1"/>
    <col min="14858" max="14858" width="18.125" style="83" customWidth="1"/>
    <col min="14859" max="14859" width="27.375" style="83" customWidth="1"/>
    <col min="14860" max="14860" width="10.00390625" style="83" customWidth="1"/>
    <col min="14861" max="14861" width="35.625" style="83" customWidth="1"/>
    <col min="14862" max="14862" width="11.50390625" style="83" customWidth="1"/>
    <col min="14863" max="14863" width="11.75390625" style="83" customWidth="1"/>
    <col min="14864" max="14864" width="13.375" style="83" customWidth="1"/>
    <col min="14865" max="14865" width="15.875" style="83" customWidth="1"/>
    <col min="14866" max="14866" width="22.25390625" style="83" customWidth="1"/>
    <col min="14867" max="14867" width="20.75390625" style="83" customWidth="1"/>
    <col min="14868" max="14868" width="21.25390625" style="83" customWidth="1"/>
    <col min="14869" max="14869" width="28.625" style="83" customWidth="1"/>
    <col min="14870" max="15101" width="10.00390625" style="83" customWidth="1"/>
    <col min="15102" max="15102" width="59.625" style="83" customWidth="1"/>
    <col min="15103" max="15103" width="7.50390625" style="83" customWidth="1"/>
    <col min="15104" max="15104" width="9.625" style="83" customWidth="1"/>
    <col min="15105" max="15105" width="9.875" style="83" customWidth="1"/>
    <col min="15106" max="15106" width="20.875" style="83" customWidth="1"/>
    <col min="15107" max="15107" width="18.50390625" style="83" customWidth="1"/>
    <col min="15108" max="15111" width="10.00390625" style="83" hidden="1" customWidth="1"/>
    <col min="15112" max="15112" width="7.875" style="83" customWidth="1"/>
    <col min="15113" max="15113" width="15.875" style="83" customWidth="1"/>
    <col min="15114" max="15114" width="18.125" style="83" customWidth="1"/>
    <col min="15115" max="15115" width="27.375" style="83" customWidth="1"/>
    <col min="15116" max="15116" width="10.00390625" style="83" customWidth="1"/>
    <col min="15117" max="15117" width="35.625" style="83" customWidth="1"/>
    <col min="15118" max="15118" width="11.50390625" style="83" customWidth="1"/>
    <col min="15119" max="15119" width="11.75390625" style="83" customWidth="1"/>
    <col min="15120" max="15120" width="13.375" style="83" customWidth="1"/>
    <col min="15121" max="15121" width="15.875" style="83" customWidth="1"/>
    <col min="15122" max="15122" width="22.25390625" style="83" customWidth="1"/>
    <col min="15123" max="15123" width="20.75390625" style="83" customWidth="1"/>
    <col min="15124" max="15124" width="21.25390625" style="83" customWidth="1"/>
    <col min="15125" max="15125" width="28.625" style="83" customWidth="1"/>
    <col min="15126" max="15357" width="10.00390625" style="83" customWidth="1"/>
    <col min="15358" max="15358" width="59.625" style="83" customWidth="1"/>
    <col min="15359" max="15359" width="7.50390625" style="83" customWidth="1"/>
    <col min="15360" max="15360" width="9.625" style="83" customWidth="1"/>
    <col min="15361" max="15361" width="9.875" style="83" customWidth="1"/>
    <col min="15362" max="15362" width="20.875" style="83" customWidth="1"/>
    <col min="15363" max="15363" width="18.50390625" style="83" customWidth="1"/>
    <col min="15364" max="15367" width="10.00390625" style="83" hidden="1" customWidth="1"/>
    <col min="15368" max="15368" width="7.875" style="83" customWidth="1"/>
    <col min="15369" max="15369" width="15.875" style="83" customWidth="1"/>
    <col min="15370" max="15370" width="18.125" style="83" customWidth="1"/>
    <col min="15371" max="15371" width="27.375" style="83" customWidth="1"/>
    <col min="15372" max="15372" width="10.00390625" style="83" customWidth="1"/>
    <col min="15373" max="15373" width="35.625" style="83" customWidth="1"/>
    <col min="15374" max="15374" width="11.50390625" style="83" customWidth="1"/>
    <col min="15375" max="15375" width="11.75390625" style="83" customWidth="1"/>
    <col min="15376" max="15376" width="13.375" style="83" customWidth="1"/>
    <col min="15377" max="15377" width="15.875" style="83" customWidth="1"/>
    <col min="15378" max="15378" width="22.25390625" style="83" customWidth="1"/>
    <col min="15379" max="15379" width="20.75390625" style="83" customWidth="1"/>
    <col min="15380" max="15380" width="21.25390625" style="83" customWidth="1"/>
    <col min="15381" max="15381" width="28.625" style="83" customWidth="1"/>
    <col min="15382" max="15613" width="10.00390625" style="83" customWidth="1"/>
    <col min="15614" max="15614" width="59.625" style="83" customWidth="1"/>
    <col min="15615" max="15615" width="7.50390625" style="83" customWidth="1"/>
    <col min="15616" max="15616" width="9.625" style="83" customWidth="1"/>
    <col min="15617" max="15617" width="9.875" style="83" customWidth="1"/>
    <col min="15618" max="15618" width="20.875" style="83" customWidth="1"/>
    <col min="15619" max="15619" width="18.50390625" style="83" customWidth="1"/>
    <col min="15620" max="15623" width="10.00390625" style="83" hidden="1" customWidth="1"/>
    <col min="15624" max="15624" width="7.875" style="83" customWidth="1"/>
    <col min="15625" max="15625" width="15.875" style="83" customWidth="1"/>
    <col min="15626" max="15626" width="18.125" style="83" customWidth="1"/>
    <col min="15627" max="15627" width="27.375" style="83" customWidth="1"/>
    <col min="15628" max="15628" width="10.00390625" style="83" customWidth="1"/>
    <col min="15629" max="15629" width="35.625" style="83" customWidth="1"/>
    <col min="15630" max="15630" width="11.50390625" style="83" customWidth="1"/>
    <col min="15631" max="15631" width="11.75390625" style="83" customWidth="1"/>
    <col min="15632" max="15632" width="13.375" style="83" customWidth="1"/>
    <col min="15633" max="15633" width="15.875" style="83" customWidth="1"/>
    <col min="15634" max="15634" width="22.25390625" style="83" customWidth="1"/>
    <col min="15635" max="15635" width="20.75390625" style="83" customWidth="1"/>
    <col min="15636" max="15636" width="21.25390625" style="83" customWidth="1"/>
    <col min="15637" max="15637" width="28.625" style="83" customWidth="1"/>
    <col min="15638" max="15869" width="10.00390625" style="83" customWidth="1"/>
    <col min="15870" max="15870" width="59.625" style="83" customWidth="1"/>
    <col min="15871" max="15871" width="7.50390625" style="83" customWidth="1"/>
    <col min="15872" max="15872" width="9.625" style="83" customWidth="1"/>
    <col min="15873" max="15873" width="9.875" style="83" customWidth="1"/>
    <col min="15874" max="15874" width="20.875" style="83" customWidth="1"/>
    <col min="15875" max="15875" width="18.50390625" style="83" customWidth="1"/>
    <col min="15876" max="15879" width="10.00390625" style="83" hidden="1" customWidth="1"/>
    <col min="15880" max="15880" width="7.875" style="83" customWidth="1"/>
    <col min="15881" max="15881" width="15.875" style="83" customWidth="1"/>
    <col min="15882" max="15882" width="18.125" style="83" customWidth="1"/>
    <col min="15883" max="15883" width="27.375" style="83" customWidth="1"/>
    <col min="15884" max="15884" width="10.00390625" style="83" customWidth="1"/>
    <col min="15885" max="15885" width="35.625" style="83" customWidth="1"/>
    <col min="15886" max="15886" width="11.50390625" style="83" customWidth="1"/>
    <col min="15887" max="15887" width="11.75390625" style="83" customWidth="1"/>
    <col min="15888" max="15888" width="13.375" style="83" customWidth="1"/>
    <col min="15889" max="15889" width="15.875" style="83" customWidth="1"/>
    <col min="15890" max="15890" width="22.25390625" style="83" customWidth="1"/>
    <col min="15891" max="15891" width="20.75390625" style="83" customWidth="1"/>
    <col min="15892" max="15892" width="21.25390625" style="83" customWidth="1"/>
    <col min="15893" max="15893" width="28.625" style="83" customWidth="1"/>
    <col min="15894" max="16125" width="10.00390625" style="83" customWidth="1"/>
    <col min="16126" max="16126" width="59.625" style="83" customWidth="1"/>
    <col min="16127" max="16127" width="7.50390625" style="83" customWidth="1"/>
    <col min="16128" max="16128" width="9.625" style="83" customWidth="1"/>
    <col min="16129" max="16129" width="9.875" style="83" customWidth="1"/>
    <col min="16130" max="16130" width="20.875" style="83" customWidth="1"/>
    <col min="16131" max="16131" width="18.50390625" style="83" customWidth="1"/>
    <col min="16132" max="16135" width="10.00390625" style="83" hidden="1" customWidth="1"/>
    <col min="16136" max="16136" width="7.875" style="83" customWidth="1"/>
    <col min="16137" max="16137" width="15.875" style="83" customWidth="1"/>
    <col min="16138" max="16138" width="18.125" style="83" customWidth="1"/>
    <col min="16139" max="16139" width="27.375" style="83" customWidth="1"/>
    <col min="16140" max="16140" width="10.00390625" style="83" customWidth="1"/>
    <col min="16141" max="16141" width="35.625" style="83" customWidth="1"/>
    <col min="16142" max="16142" width="11.50390625" style="83" customWidth="1"/>
    <col min="16143" max="16143" width="11.75390625" style="83" customWidth="1"/>
    <col min="16144" max="16144" width="13.375" style="83" customWidth="1"/>
    <col min="16145" max="16145" width="15.875" style="83" customWidth="1"/>
    <col min="16146" max="16146" width="22.25390625" style="83" customWidth="1"/>
    <col min="16147" max="16147" width="20.75390625" style="83" customWidth="1"/>
    <col min="16148" max="16148" width="21.25390625" style="83" customWidth="1"/>
    <col min="16149" max="16149" width="28.625" style="83" customWidth="1"/>
    <col min="16150" max="16384" width="10.00390625" style="83" customWidth="1"/>
  </cols>
  <sheetData>
    <row r="1" spans="1:3" ht="19.15" customHeight="1">
      <c r="A1" s="81" t="s">
        <v>228</v>
      </c>
      <c r="B1" s="206"/>
      <c r="C1" s="82"/>
    </row>
    <row r="2" spans="1:4" ht="22.9" customHeight="1">
      <c r="A2" s="387" t="s">
        <v>116</v>
      </c>
      <c r="B2" s="387"/>
      <c r="C2" s="387"/>
      <c r="D2" s="82"/>
    </row>
    <row r="3" spans="1:4" ht="22.9" customHeight="1">
      <c r="A3" s="387" t="s">
        <v>238</v>
      </c>
      <c r="B3" s="387"/>
      <c r="C3" s="387"/>
      <c r="D3" s="82"/>
    </row>
    <row r="4" spans="1:6" s="234" customFormat="1" ht="18.75" customHeight="1" thickBot="1">
      <c r="A4" s="233" t="s">
        <v>123</v>
      </c>
      <c r="B4" s="232"/>
      <c r="C4" s="287" t="s">
        <v>195</v>
      </c>
      <c r="E4" s="234" t="s">
        <v>104</v>
      </c>
      <c r="F4" s="234" t="s">
        <v>105</v>
      </c>
    </row>
    <row r="5" spans="1:6" ht="19.15" customHeight="1" thickTop="1">
      <c r="A5" s="388" t="s">
        <v>106</v>
      </c>
      <c r="B5" s="392" t="s">
        <v>239</v>
      </c>
      <c r="C5" s="390" t="s">
        <v>107</v>
      </c>
      <c r="D5" s="84" t="s">
        <v>108</v>
      </c>
      <c r="E5" s="84" t="s">
        <v>109</v>
      </c>
      <c r="F5" s="85" t="s">
        <v>110</v>
      </c>
    </row>
    <row r="6" spans="1:6" ht="19.15" customHeight="1" thickBot="1">
      <c r="A6" s="389"/>
      <c r="B6" s="393"/>
      <c r="C6" s="391"/>
      <c r="D6" s="86" t="s">
        <v>111</v>
      </c>
      <c r="E6" s="86" t="s">
        <v>112</v>
      </c>
      <c r="F6" s="87"/>
    </row>
    <row r="7" spans="1:6" ht="33" customHeight="1">
      <c r="A7" s="88" t="s">
        <v>200</v>
      </c>
      <c r="B7" s="207"/>
      <c r="C7" s="89"/>
      <c r="D7" s="90"/>
      <c r="E7" s="90"/>
      <c r="F7" s="91"/>
    </row>
    <row r="8" spans="1:6" ht="33.4" customHeight="1">
      <c r="A8" s="92" t="s">
        <v>199</v>
      </c>
      <c r="B8" s="207"/>
      <c r="C8" s="89"/>
      <c r="D8" s="90"/>
      <c r="E8" s="90"/>
      <c r="F8" s="91"/>
    </row>
    <row r="9" spans="1:6" ht="33" customHeight="1">
      <c r="A9" s="88" t="s">
        <v>198</v>
      </c>
      <c r="B9" s="207"/>
      <c r="C9" s="89"/>
      <c r="D9" s="90"/>
      <c r="E9" s="90"/>
      <c r="F9" s="91"/>
    </row>
    <row r="10" spans="1:6" ht="33" customHeight="1">
      <c r="A10" s="88" t="s">
        <v>197</v>
      </c>
      <c r="B10" s="207"/>
      <c r="C10" s="89"/>
      <c r="D10" s="90"/>
      <c r="E10" s="90"/>
      <c r="F10" s="91"/>
    </row>
    <row r="11" spans="1:6" ht="33" customHeight="1">
      <c r="A11" s="88" t="s">
        <v>196</v>
      </c>
      <c r="B11" s="207"/>
      <c r="C11" s="89"/>
      <c r="D11" s="90"/>
      <c r="E11" s="90"/>
      <c r="F11" s="91"/>
    </row>
    <row r="12" spans="1:6" s="240" customFormat="1" ht="33" customHeight="1">
      <c r="A12" s="235" t="s">
        <v>201</v>
      </c>
      <c r="B12" s="236"/>
      <c r="C12" s="237"/>
      <c r="D12" s="238"/>
      <c r="E12" s="238"/>
      <c r="F12" s="239"/>
    </row>
    <row r="13" spans="1:6" s="252" customFormat="1" ht="33" customHeight="1">
      <c r="A13" s="247" t="s">
        <v>202</v>
      </c>
      <c r="B13" s="248"/>
      <c r="C13" s="249"/>
      <c r="D13" s="250"/>
      <c r="E13" s="250"/>
      <c r="F13" s="251"/>
    </row>
    <row r="14" spans="1:6" s="246" customFormat="1" ht="33" customHeight="1" thickBot="1">
      <c r="A14" s="241" t="s">
        <v>221</v>
      </c>
      <c r="B14" s="242"/>
      <c r="C14" s="243"/>
      <c r="D14" s="244"/>
      <c r="E14" s="244"/>
      <c r="F14" s="245"/>
    </row>
    <row r="15" spans="1:6" ht="33" customHeight="1" thickBot="1">
      <c r="A15" s="93" t="s">
        <v>113</v>
      </c>
      <c r="B15" s="208"/>
      <c r="C15" s="94"/>
      <c r="D15" s="95"/>
      <c r="E15" s="95"/>
      <c r="F15" s="95"/>
    </row>
    <row r="16" spans="1:2" s="252" customFormat="1" ht="26.65" customHeight="1">
      <c r="A16" s="253" t="s">
        <v>114</v>
      </c>
      <c r="B16" s="254" t="s">
        <v>203</v>
      </c>
    </row>
    <row r="17" spans="1:3" s="97" customFormat="1" ht="26.65" customHeight="1">
      <c r="A17" s="96" t="s">
        <v>115</v>
      </c>
      <c r="B17" s="209"/>
      <c r="C17" s="98"/>
    </row>
    <row r="18" spans="1:3" ht="19.15" customHeight="1">
      <c r="A18" s="285" t="s">
        <v>219</v>
      </c>
      <c r="B18" s="286"/>
      <c r="C18" s="285"/>
    </row>
  </sheetData>
  <mergeCells count="5">
    <mergeCell ref="A2:C2"/>
    <mergeCell ref="A3:C3"/>
    <mergeCell ref="A5:A6"/>
    <mergeCell ref="C5:C6"/>
    <mergeCell ref="B5:B6"/>
  </mergeCells>
  <printOptions horizontalCentered="1"/>
  <pageMargins left="0" right="0" top="0.7480314960629921" bottom="0"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1007</dc:creator>
  <cp:keywords/>
  <dc:description/>
  <cp:lastModifiedBy>user</cp:lastModifiedBy>
  <cp:lastPrinted>2016-11-09T03:00:43Z</cp:lastPrinted>
  <dcterms:created xsi:type="dcterms:W3CDTF">2015-10-16T07:06:06Z</dcterms:created>
  <dcterms:modified xsi:type="dcterms:W3CDTF">2020-11-18T03:42:54Z</dcterms:modified>
  <cp:category/>
  <cp:version/>
  <cp:contentType/>
  <cp:contentStatus/>
</cp:coreProperties>
</file>