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Desktop\"/>
    </mc:Choice>
  </mc:AlternateContent>
  <bookViews>
    <workbookView xWindow="0" yWindow="0" windowWidth="16380" windowHeight="8190" tabRatio="863" activeTab="2"/>
  </bookViews>
  <sheets>
    <sheet name="表1設備預算需求調查表" sheetId="1" r:id="rId1"/>
    <sheet name="表2全校基本營運及需求調查表" sheetId="2" r:id="rId2"/>
    <sheet name="表3專項及新增計畫業務費" sheetId="3" r:id="rId3"/>
    <sheet name="表4定期維護" sheetId="4" r:id="rId4"/>
    <sheet name="(表4-1)定期維護112年分配明細" sheetId="9" r:id="rId5"/>
    <sheet name="表5重大修繕" sheetId="6" r:id="rId6"/>
    <sheet name="表6電腦硬體明細表" sheetId="10" r:id="rId7"/>
    <sheet name="表7電腦軟體明細表" sheetId="11" r:id="rId8"/>
  </sheets>
  <definedNames>
    <definedName name="_xlnm._FilterDatabase" localSheetId="6" hidden="1">表6電腦硬體明細表!$C$64:$H$97</definedName>
    <definedName name="_xlnm.Print_Area" localSheetId="4">'(表4-1)定期維護112年分配明細'!$A$1:$G$87</definedName>
    <definedName name="_xlnm.Print_Area" localSheetId="0">表1設備預算需求調查表!$A$1:$J$21</definedName>
    <definedName name="_xlnm.Print_Area" localSheetId="1">表2全校基本營運及需求調查表!$A$1:$F$55</definedName>
    <definedName name="_xlnm.Print_Area" localSheetId="2">表3專項及新增計畫業務費!$A$1:$F$33</definedName>
    <definedName name="_xlnm.Print_Area" localSheetId="3">表4定期維護!$A$1:$H$21</definedName>
    <definedName name="_xlnm.Print_Area" localSheetId="5">表5重大修繕!$A$1:$F$12</definedName>
    <definedName name="_xlnm.Print_Titles" localSheetId="4">'(表4-1)定期維護112年分配明細'!$1:$5</definedName>
  </definedNames>
  <calcPr calcId="162913"/>
  <extLst>
    <ext xmlns:loext="http://schemas.libreoffice.org/" uri="{7626C862-2A13-11E5-B345-FEFF819CDC9F}">
      <loext:extCalcPr stringRefSyntax="CalcA1ExcelA1"/>
    </ext>
  </extLst>
</workbook>
</file>

<file path=xl/calcChain.xml><?xml version="1.0" encoding="utf-8"?>
<calcChain xmlns="http://schemas.openxmlformats.org/spreadsheetml/2006/main">
  <c r="H41" i="11" l="1"/>
  <c r="H98" i="10"/>
  <c r="H40" i="11"/>
  <c r="H38" i="11" s="1"/>
  <c r="F39" i="11"/>
  <c r="H37" i="11"/>
  <c r="F36" i="11"/>
  <c r="H35" i="11"/>
  <c r="F34" i="11"/>
  <c r="H33" i="11"/>
  <c r="H32" i="11"/>
  <c r="H30" i="11" s="1"/>
  <c r="H29" i="11" s="1"/>
  <c r="F31" i="11"/>
  <c r="H28" i="11"/>
  <c r="F27" i="11"/>
  <c r="F26" i="11"/>
  <c r="H25" i="11"/>
  <c r="F24" i="11"/>
  <c r="H23" i="11"/>
  <c r="F22" i="11"/>
  <c r="F21" i="11"/>
  <c r="F20" i="11"/>
  <c r="F19" i="11"/>
  <c r="F18" i="11"/>
  <c r="H17" i="11"/>
  <c r="F16" i="11"/>
  <c r="F15" i="11"/>
  <c r="F14" i="11"/>
  <c r="H13" i="11"/>
  <c r="F12" i="11"/>
  <c r="H11" i="11"/>
  <c r="F10" i="11"/>
  <c r="F9" i="11"/>
  <c r="H97" i="10"/>
  <c r="F96" i="10"/>
  <c r="H95" i="10"/>
  <c r="F94" i="10"/>
  <c r="H93" i="10"/>
  <c r="F92" i="10"/>
  <c r="H91" i="10"/>
  <c r="F90" i="10"/>
  <c r="F89" i="10"/>
  <c r="F88" i="10"/>
  <c r="H87" i="10"/>
  <c r="F86" i="10"/>
  <c r="H85" i="10"/>
  <c r="F84" i="10"/>
  <c r="F83" i="10"/>
  <c r="H82" i="10"/>
  <c r="F81" i="10"/>
  <c r="H79" i="10"/>
  <c r="F78" i="10"/>
  <c r="F77" i="10"/>
  <c r="H76" i="10"/>
  <c r="F75" i="10"/>
  <c r="F73" i="10"/>
  <c r="G74" i="10" s="1"/>
  <c r="G72" i="10"/>
  <c r="H69" i="10"/>
  <c r="F68" i="10"/>
  <c r="F67" i="10"/>
  <c r="F66" i="10"/>
  <c r="H65" i="10"/>
  <c r="F64" i="10"/>
  <c r="H63" i="10"/>
  <c r="F62" i="10"/>
  <c r="H61" i="10"/>
  <c r="F60" i="10"/>
  <c r="F59" i="10"/>
  <c r="H58" i="10"/>
  <c r="H55" i="10" s="1"/>
  <c r="F57" i="10"/>
  <c r="F56" i="10"/>
  <c r="H53" i="10"/>
  <c r="F52" i="10"/>
  <c r="H51" i="10"/>
  <c r="F50" i="10"/>
  <c r="H49" i="10"/>
  <c r="F48" i="10"/>
  <c r="H47" i="10"/>
  <c r="F46" i="10"/>
  <c r="H45" i="10"/>
  <c r="F44" i="10"/>
  <c r="F43" i="10"/>
  <c r="H42" i="10"/>
  <c r="F41" i="10"/>
  <c r="F40" i="10"/>
  <c r="F39" i="10"/>
  <c r="F38" i="10"/>
  <c r="F37" i="10"/>
  <c r="H36" i="10"/>
  <c r="F35" i="10"/>
  <c r="F34" i="10"/>
  <c r="H33" i="10"/>
  <c r="F32" i="10"/>
  <c r="H31" i="10"/>
  <c r="F30" i="10"/>
  <c r="F29" i="10"/>
  <c r="F28" i="10"/>
  <c r="F27" i="10"/>
  <c r="F26" i="10"/>
  <c r="F25" i="10"/>
  <c r="F24" i="10"/>
  <c r="H23" i="10"/>
  <c r="F22" i="10"/>
  <c r="H21" i="10"/>
  <c r="F20" i="10"/>
  <c r="F19" i="10"/>
  <c r="F18" i="10"/>
  <c r="H17" i="10"/>
  <c r="F16" i="10"/>
  <c r="F15" i="10"/>
  <c r="F14" i="10"/>
  <c r="F13" i="10"/>
  <c r="F12" i="10"/>
  <c r="F11" i="10"/>
  <c r="F10" i="10"/>
  <c r="F9" i="10"/>
  <c r="H8" i="11" l="1"/>
  <c r="H80" i="10"/>
  <c r="H8" i="10"/>
  <c r="H70" i="10"/>
  <c r="H54" i="10" s="1"/>
  <c r="E87" i="9"/>
  <c r="D87" i="9"/>
  <c r="C48" i="2"/>
  <c r="E11" i="6" l="1"/>
  <c r="E16" i="4"/>
  <c r="D16" i="4"/>
  <c r="F15" i="1"/>
  <c r="F14" i="1"/>
  <c r="F13" i="1"/>
  <c r="F12" i="1"/>
  <c r="F11" i="1"/>
  <c r="F10" i="1"/>
  <c r="F9" i="1"/>
  <c r="F8" i="1"/>
  <c r="F7" i="1"/>
  <c r="F16" i="1" s="1"/>
</calcChain>
</file>

<file path=xl/sharedStrings.xml><?xml version="1.0" encoding="utf-8"?>
<sst xmlns="http://schemas.openxmlformats.org/spreadsheetml/2006/main" count="638" uniqueCount="499">
  <si>
    <r>
      <rPr>
        <sz val="12"/>
        <color rgb="FF000000"/>
        <rFont val="微軟正黑體"/>
        <family val="2"/>
        <charset val="136"/>
      </rPr>
      <t>表</t>
    </r>
    <r>
      <rPr>
        <sz val="12"/>
        <color rgb="FF000000"/>
        <rFont val="微軟正黑體"/>
        <family val="2"/>
        <charset val="136"/>
      </rPr>
      <t>1</t>
    </r>
  </si>
  <si>
    <t>國立臺中教育大學</t>
  </si>
  <si>
    <r>
      <rPr>
        <b/>
        <sz val="12"/>
        <color rgb="FF000000"/>
        <rFont val="微軟正黑體"/>
        <family val="2"/>
        <charset val="136"/>
      </rPr>
      <t>單位</t>
    </r>
    <r>
      <rPr>
        <sz val="12"/>
        <color rgb="FF000000"/>
        <rFont val="微軟正黑體"/>
        <family val="2"/>
        <charset val="136"/>
      </rPr>
      <t>名稱：</t>
    </r>
  </si>
  <si>
    <t>單位：新台幣元</t>
  </si>
  <si>
    <t>科目類別</t>
  </si>
  <si>
    <t>優先順序</t>
  </si>
  <si>
    <t>設備名稱</t>
  </si>
  <si>
    <t>數量</t>
  </si>
  <si>
    <r>
      <rPr>
        <sz val="12"/>
        <color rgb="FF000000"/>
        <rFont val="微軟正黑體"/>
        <family val="2"/>
        <charset val="136"/>
      </rPr>
      <t>單價</t>
    </r>
    <r>
      <rPr>
        <sz val="12"/>
        <color rgb="FF000000"/>
        <rFont val="微軟正黑體"/>
        <family val="2"/>
        <charset val="136"/>
      </rPr>
      <t>(</t>
    </r>
    <r>
      <rPr>
        <sz val="12"/>
        <color rgb="FF000000"/>
        <rFont val="微軟正黑體"/>
        <family val="2"/>
        <charset val="136"/>
      </rPr>
      <t>元</t>
    </r>
    <r>
      <rPr>
        <sz val="12"/>
        <color rgb="FF000000"/>
        <rFont val="微軟正黑體"/>
        <family val="2"/>
        <charset val="136"/>
      </rPr>
      <t>)</t>
    </r>
  </si>
  <si>
    <r>
      <rPr>
        <sz val="12"/>
        <color rgb="FF000000"/>
        <rFont val="微軟正黑體"/>
        <family val="2"/>
        <charset val="136"/>
      </rPr>
      <t>總金額</t>
    </r>
    <r>
      <rPr>
        <sz val="12"/>
        <color rgb="FF000000"/>
        <rFont val="微軟正黑體"/>
        <family val="2"/>
        <charset val="136"/>
      </rPr>
      <t>(</t>
    </r>
    <r>
      <rPr>
        <sz val="12"/>
        <color rgb="FF000000"/>
        <rFont val="微軟正黑體"/>
        <family val="2"/>
        <charset val="136"/>
      </rPr>
      <t>元</t>
    </r>
    <r>
      <rPr>
        <sz val="12"/>
        <color rgb="FF000000"/>
        <rFont val="微軟正黑體"/>
        <family val="2"/>
        <charset val="136"/>
      </rPr>
      <t>)</t>
    </r>
  </si>
  <si>
    <t>單位內部         該項設備         現有數量</t>
  </si>
  <si>
    <t>預計放          置地點</t>
  </si>
  <si>
    <r>
      <rPr>
        <sz val="12"/>
        <color rgb="FF000000"/>
        <rFont val="微軟正黑體"/>
        <family val="2"/>
        <charset val="136"/>
      </rPr>
      <t xml:space="preserve">需求原因說明                                </t>
    </r>
    <r>
      <rPr>
        <sz val="12"/>
        <color rgb="FFFF0000"/>
        <rFont val="微軟正黑體"/>
        <family val="2"/>
        <charset val="136"/>
      </rPr>
      <t xml:space="preserve"> </t>
    </r>
    <r>
      <rPr>
        <b/>
        <sz val="10"/>
        <color rgb="FFFF0000"/>
        <rFont val="微軟正黑體"/>
        <family val="2"/>
        <charset val="136"/>
      </rPr>
      <t>(務必填寫新增或                                     汰換原因...)</t>
    </r>
  </si>
  <si>
    <r>
      <rPr>
        <sz val="12"/>
        <color rgb="FF000000"/>
        <rFont val="微軟正黑體"/>
        <family val="2"/>
        <charset val="136"/>
      </rPr>
      <t xml:space="preserve">其他設備
</t>
    </r>
    <r>
      <rPr>
        <sz val="12"/>
        <color rgb="FF000000"/>
        <rFont val="微軟正黑體"/>
        <family val="2"/>
        <charset val="136"/>
      </rPr>
      <t>(</t>
    </r>
    <r>
      <rPr>
        <sz val="12"/>
        <color rgb="FF000000"/>
        <rFont val="微軟正黑體"/>
        <family val="2"/>
        <charset val="136"/>
      </rPr>
      <t>或建築）</t>
    </r>
  </si>
  <si>
    <r>
      <rPr>
        <sz val="8"/>
        <color rgb="FFA6A6A6"/>
        <rFont val="微軟正黑體"/>
        <family val="2"/>
        <charset val="136"/>
      </rPr>
      <t>(</t>
    </r>
    <r>
      <rPr>
        <sz val="8"/>
        <color rgb="FFA6A6A6"/>
        <rFont val="微軟正黑體"/>
        <family val="2"/>
        <charset val="136"/>
      </rPr>
      <t>如不敷使用請自行增減</t>
    </r>
    <r>
      <rPr>
        <sz val="8"/>
        <color rgb="FFA6A6A6"/>
        <rFont val="微軟正黑體"/>
        <family val="2"/>
        <charset val="136"/>
      </rPr>
      <t>)</t>
    </r>
  </si>
  <si>
    <t>合計</t>
  </si>
  <si>
    <t xml:space="preserve">    填表說明：</t>
  </si>
  <si>
    <t>一、</t>
  </si>
  <si>
    <r>
      <rPr>
        <sz val="12"/>
        <color rgb="FF000000"/>
        <rFont val="微軟正黑體"/>
        <family val="2"/>
        <charset val="136"/>
      </rPr>
      <t>本調查表以</t>
    </r>
    <r>
      <rPr>
        <b/>
        <sz val="12"/>
        <color rgb="FFFF0000"/>
        <rFont val="微軟正黑體"/>
        <family val="2"/>
        <charset val="136"/>
      </rPr>
      <t>有提列概算需求</t>
    </r>
    <r>
      <rPr>
        <sz val="12"/>
        <color rgb="FF000000"/>
        <rFont val="微軟正黑體"/>
        <family val="2"/>
        <charset val="136"/>
      </rPr>
      <t>為優先，由各</t>
    </r>
    <r>
      <rPr>
        <b/>
        <u/>
        <sz val="12"/>
        <color rgb="FFFF0000"/>
        <rFont val="微軟正黑體"/>
        <family val="2"/>
        <charset val="136"/>
      </rPr>
      <t>一級行政單位</t>
    </r>
    <r>
      <rPr>
        <sz val="12"/>
        <color rgb="FFFF0000"/>
        <rFont val="微軟正黑體"/>
        <family val="2"/>
        <charset val="136"/>
      </rPr>
      <t>填寫並加會保管組後送主計室彙整</t>
    </r>
    <r>
      <rPr>
        <sz val="12"/>
        <color rgb="FF000000"/>
        <rFont val="微軟正黑體"/>
        <family val="2"/>
        <charset val="136"/>
      </rPr>
      <t>(</t>
    </r>
    <r>
      <rPr>
        <sz val="12"/>
        <color rgb="FF000000"/>
        <rFont val="微軟正黑體"/>
        <family val="2"/>
        <charset val="136"/>
      </rPr>
      <t>請各一級行政單位彙整各組需求合併填報</t>
    </r>
    <r>
      <rPr>
        <sz val="12"/>
        <color rgb="FF000000"/>
        <rFont val="微軟正黑體"/>
        <family val="2"/>
        <charset val="136"/>
      </rPr>
      <t>)</t>
    </r>
    <r>
      <rPr>
        <sz val="12"/>
        <color rgb="FF000000"/>
        <rFont val="微軟正黑體"/>
        <family val="2"/>
        <charset val="136"/>
      </rPr>
      <t>，如有統籌主管本校設備費</t>
    </r>
    <r>
      <rPr>
        <sz val="12"/>
        <color rgb="FF000000"/>
        <rFont val="微軟正黑體"/>
        <family val="2"/>
        <charset val="136"/>
      </rPr>
      <t>(</t>
    </r>
    <r>
      <rPr>
        <sz val="12"/>
        <color rgb="FF000000"/>
        <rFont val="微軟正黑體"/>
        <family val="2"/>
        <charset val="136"/>
      </rPr>
      <t>如</t>
    </r>
    <r>
      <rPr>
        <sz val="12"/>
        <color rgb="FF000000"/>
        <rFont val="微軟正黑體"/>
        <family val="2"/>
        <charset val="136"/>
      </rPr>
      <t>:</t>
    </r>
    <r>
      <rPr>
        <sz val="12"/>
        <color rgb="FF000000"/>
        <rFont val="微軟正黑體"/>
        <family val="2"/>
        <charset val="136"/>
      </rPr>
      <t>冷氣、監視器…等</t>
    </r>
    <r>
      <rPr>
        <sz val="12"/>
        <color rgb="FF000000"/>
        <rFont val="微軟正黑體"/>
        <family val="2"/>
        <charset val="136"/>
      </rPr>
      <t>)</t>
    </r>
    <r>
      <rPr>
        <sz val="12"/>
        <color rgb="FF000000"/>
        <rFont val="微軟正黑體"/>
        <family val="2"/>
        <charset val="136"/>
      </rPr>
      <t>請一併填列。</t>
    </r>
  </si>
  <si>
    <t>二、</t>
  </si>
  <si>
    <r>
      <rPr>
        <sz val="12"/>
        <color rgb="FF000000"/>
        <rFont val="微軟正黑體"/>
        <family val="2"/>
        <charset val="136"/>
      </rPr>
      <t>各行政單位填表時，</t>
    </r>
    <r>
      <rPr>
        <u/>
        <sz val="12"/>
        <color rgb="FF000000"/>
        <rFont val="微軟正黑體"/>
        <family val="2"/>
        <charset val="136"/>
      </rPr>
      <t>請檢視單位內部現有設備狀況後</t>
    </r>
    <r>
      <rPr>
        <sz val="12"/>
        <color rgb="FF000000"/>
        <rFont val="微軟正黑體"/>
        <family val="2"/>
        <charset val="136"/>
      </rPr>
      <t>，依實際需求彙整所屬之設備，統一排列優先順序後再彙送。</t>
    </r>
  </si>
  <si>
    <t>三、</t>
  </si>
  <si>
    <r>
      <rPr>
        <sz val="12"/>
        <color rgb="FFFF0000"/>
        <rFont val="微軟正黑體"/>
        <family val="2"/>
        <charset val="136"/>
      </rPr>
      <t>請</t>
    </r>
    <r>
      <rPr>
        <b/>
        <sz val="12"/>
        <color rgb="FFFF0000"/>
        <rFont val="微軟正黑體"/>
        <family val="2"/>
        <charset val="136"/>
      </rPr>
      <t>務必</t>
    </r>
    <r>
      <rPr>
        <sz val="12"/>
        <color rgb="FFFF0000"/>
        <rFont val="微軟正黑體"/>
        <family val="2"/>
        <charset val="136"/>
      </rPr>
      <t>提供各項設備之價格資料</t>
    </r>
    <r>
      <rPr>
        <sz val="12"/>
        <color rgb="FFFF0000"/>
        <rFont val="微軟正黑體"/>
        <family val="2"/>
        <charset val="136"/>
      </rPr>
      <t>(</t>
    </r>
    <r>
      <rPr>
        <sz val="12"/>
        <color rgb="FFFF0000"/>
        <rFont val="微軟正黑體"/>
        <family val="2"/>
        <charset val="136"/>
      </rPr>
      <t>如</t>
    </r>
    <r>
      <rPr>
        <sz val="12"/>
        <color rgb="FFFF0000"/>
        <rFont val="微軟正黑體"/>
        <family val="2"/>
        <charset val="136"/>
      </rPr>
      <t>:</t>
    </r>
    <r>
      <rPr>
        <sz val="12"/>
        <color rgb="FFFF0000"/>
        <rFont val="微軟正黑體"/>
        <family val="2"/>
        <charset val="136"/>
      </rPr>
      <t>估價單…</t>
    </r>
    <r>
      <rPr>
        <sz val="12"/>
        <color rgb="FFFF0000"/>
        <rFont val="微軟正黑體"/>
        <family val="2"/>
        <charset val="136"/>
      </rPr>
      <t>)</t>
    </r>
    <r>
      <rPr>
        <sz val="12"/>
        <color rgb="FFFF0000"/>
        <rFont val="微軟正黑體"/>
        <family val="2"/>
        <charset val="136"/>
      </rPr>
      <t>。</t>
    </r>
  </si>
  <si>
    <t>填表人：</t>
  </si>
  <si>
    <t>單位主管：</t>
  </si>
  <si>
    <t>表2</t>
  </si>
  <si>
    <r>
      <rPr>
        <sz val="18"/>
        <color rgb="FF000000"/>
        <rFont val="標楷體"/>
        <family val="4"/>
        <charset val="136"/>
      </rPr>
      <t xml:space="preserve">  單位</t>
    </r>
    <r>
      <rPr>
        <sz val="18"/>
        <color rgb="FF000000"/>
        <rFont val="標楷體"/>
        <family val="4"/>
        <charset val="136"/>
      </rPr>
      <t>:</t>
    </r>
    <r>
      <rPr>
        <sz val="18"/>
        <color rgb="FF000000"/>
        <rFont val="標楷體"/>
        <family val="4"/>
        <charset val="136"/>
      </rPr>
      <t xml:space="preserve">新臺幣元 </t>
    </r>
  </si>
  <si>
    <t>單   位</t>
  </si>
  <si>
    <t>項        目</t>
  </si>
  <si>
    <t xml:space="preserve">備註
</t>
  </si>
  <si>
    <t>學務處</t>
  </si>
  <si>
    <t>學生團體平安保險</t>
  </si>
  <si>
    <r>
      <rPr>
        <sz val="20"/>
        <color rgb="FF000000"/>
        <rFont val="標楷體"/>
        <family val="4"/>
        <charset val="136"/>
      </rPr>
      <t>委外清潔</t>
    </r>
    <r>
      <rPr>
        <sz val="20"/>
        <color rgb="FF000000"/>
        <rFont val="標楷體"/>
        <family val="4"/>
        <charset val="136"/>
      </rPr>
      <t>(</t>
    </r>
    <r>
      <rPr>
        <sz val="20"/>
        <color rgb="FF000000"/>
        <rFont val="標楷體"/>
        <family val="4"/>
        <charset val="136"/>
      </rPr>
      <t>宿舍</t>
    </r>
    <r>
      <rPr>
        <sz val="20"/>
        <color rgb="FF000000"/>
        <rFont val="標楷體"/>
        <family val="4"/>
        <charset val="136"/>
      </rPr>
      <t>)</t>
    </r>
  </si>
  <si>
    <t>天然氣費</t>
  </si>
  <si>
    <t>兼任校醫酬金</t>
  </si>
  <si>
    <t>兼任護理師</t>
  </si>
  <si>
    <t>兼任營養師</t>
  </si>
  <si>
    <t>學生宿舍維護費</t>
  </si>
  <si>
    <r>
      <rPr>
        <sz val="20"/>
        <color rgb="FF000000"/>
        <rFont val="標楷體"/>
        <family val="4"/>
        <charset val="136"/>
      </rPr>
      <t>AED(</t>
    </r>
    <r>
      <rPr>
        <sz val="20"/>
        <color rgb="FF000000"/>
        <rFont val="標楷體"/>
        <family val="4"/>
        <charset val="136"/>
      </rPr>
      <t>自動體外心臟去顫電擊器</t>
    </r>
    <r>
      <rPr>
        <sz val="20"/>
        <color rgb="FF000000"/>
        <rFont val="標楷體"/>
        <family val="4"/>
        <charset val="136"/>
      </rPr>
      <t>)</t>
    </r>
    <r>
      <rPr>
        <sz val="20"/>
        <color rgb="FF000000"/>
        <rFont val="標楷體"/>
        <family val="4"/>
        <charset val="136"/>
      </rPr>
      <t>耗材費</t>
    </r>
  </si>
  <si>
    <t>總務處</t>
  </si>
  <si>
    <t>水費</t>
  </si>
  <si>
    <t>電費</t>
  </si>
  <si>
    <t>車輛保險費</t>
  </si>
  <si>
    <r>
      <rPr>
        <sz val="20"/>
        <color rgb="FF000000"/>
        <rFont val="標楷體"/>
        <family val="4"/>
        <charset val="136"/>
      </rPr>
      <t>學校建物</t>
    </r>
    <r>
      <rPr>
        <sz val="20"/>
        <color rgb="FF000000"/>
        <rFont val="標楷體"/>
        <family val="4"/>
        <charset val="136"/>
      </rPr>
      <t>(</t>
    </r>
    <r>
      <rPr>
        <sz val="20"/>
        <color rgb="FF000000"/>
        <rFont val="標楷體"/>
        <family val="4"/>
        <charset val="136"/>
      </rPr>
      <t>含動產</t>
    </r>
    <r>
      <rPr>
        <sz val="20"/>
        <color rgb="FF000000"/>
        <rFont val="標楷體"/>
        <family val="4"/>
        <charset val="136"/>
      </rPr>
      <t>)</t>
    </r>
    <r>
      <rPr>
        <sz val="20"/>
        <color rgb="FF000000"/>
        <rFont val="標楷體"/>
        <family val="4"/>
        <charset val="136"/>
      </rPr>
      <t>火險、地震險保險費</t>
    </r>
  </si>
  <si>
    <t>保全人力</t>
  </si>
  <si>
    <t>委外清潔</t>
  </si>
  <si>
    <t>廢棄物清運</t>
  </si>
  <si>
    <t>車輛規費與稅捐</t>
  </si>
  <si>
    <t>車輛油費</t>
  </si>
  <si>
    <t>人事室</t>
  </si>
  <si>
    <t>校務基金進用人員</t>
  </si>
  <si>
    <t>兼任教師加保勞健保勞退支出</t>
  </si>
  <si>
    <t>進用身障工讀生</t>
  </si>
  <si>
    <t>進用原住民工讀生</t>
  </si>
  <si>
    <t>秘書室</t>
  </si>
  <si>
    <t>公關費</t>
  </si>
  <si>
    <t>師培處</t>
  </si>
  <si>
    <t>大五實習差旅費</t>
  </si>
  <si>
    <t>計網中心</t>
  </si>
  <si>
    <r>
      <rPr>
        <sz val="20"/>
        <color rgb="FF000000"/>
        <rFont val="標楷體"/>
        <family val="4"/>
        <charset val="136"/>
      </rPr>
      <t>CA</t>
    </r>
    <r>
      <rPr>
        <sz val="20"/>
        <color rgb="FF000000"/>
        <rFont val="標楷體"/>
        <family val="4"/>
        <charset val="136"/>
      </rPr>
      <t>微軟教職員授權續約</t>
    </r>
  </si>
  <si>
    <t>個資保護管理顧問費</t>
  </si>
  <si>
    <t>電路租用費</t>
  </si>
  <si>
    <r>
      <rPr>
        <sz val="20"/>
        <color rgb="FF000000"/>
        <rFont val="標楷體"/>
        <family val="4"/>
        <charset val="136"/>
      </rPr>
      <t>ISMS</t>
    </r>
    <r>
      <rPr>
        <sz val="20"/>
        <color rgb="FF000000"/>
        <rFont val="標楷體"/>
        <family val="4"/>
        <charset val="136"/>
      </rPr>
      <t>輔導與驗證費</t>
    </r>
  </si>
  <si>
    <r>
      <rPr>
        <sz val="20"/>
        <color rgb="FF000000"/>
        <rFont val="標楷體"/>
        <family val="4"/>
        <charset val="136"/>
      </rPr>
      <t>宿舍網路電路租用費</t>
    </r>
    <r>
      <rPr>
        <sz val="20"/>
        <color rgb="FF000000"/>
        <rFont val="標楷體"/>
        <family val="4"/>
        <charset val="136"/>
      </rPr>
      <t>(</t>
    </r>
    <r>
      <rPr>
        <sz val="20"/>
        <color rgb="FF000000"/>
        <rFont val="標楷體"/>
        <family val="4"/>
        <charset val="136"/>
      </rPr>
      <t>學生宿舍</t>
    </r>
    <r>
      <rPr>
        <sz val="20"/>
        <color rgb="FF000000"/>
        <rFont val="標楷體"/>
        <family val="4"/>
        <charset val="136"/>
      </rPr>
      <t>)</t>
    </r>
  </si>
  <si>
    <t>網站弱點掃描</t>
  </si>
  <si>
    <t>系統滲透測試</t>
  </si>
  <si>
    <t>資通安全健診</t>
  </si>
  <si>
    <t>資通安全法輔導案</t>
  </si>
  <si>
    <r>
      <rPr>
        <sz val="20"/>
        <color rgb="FF000000"/>
        <rFont val="標楷體"/>
        <family val="4"/>
        <charset val="136"/>
      </rPr>
      <t>網站加密憑證（</t>
    </r>
    <r>
      <rPr>
        <sz val="20"/>
        <color rgb="FF000000"/>
        <rFont val="標楷體"/>
        <family val="4"/>
        <charset val="136"/>
      </rPr>
      <t>HTTPS</t>
    </r>
    <r>
      <rPr>
        <sz val="20"/>
        <color rgb="FF000000"/>
        <rFont val="標楷體"/>
        <family val="4"/>
        <charset val="136"/>
      </rPr>
      <t>）</t>
    </r>
  </si>
  <si>
    <r>
      <rPr>
        <sz val="20"/>
        <color rgb="FF000000"/>
        <rFont val="標楷體"/>
        <family val="4"/>
        <charset val="136"/>
      </rPr>
      <t>資通安全弱點通報（</t>
    </r>
    <r>
      <rPr>
        <sz val="20"/>
        <color rgb="FF000000"/>
        <rFont val="標楷體"/>
        <family val="4"/>
        <charset val="136"/>
      </rPr>
      <t>VANS</t>
    </r>
    <r>
      <rPr>
        <sz val="20"/>
        <color rgb="FF000000"/>
        <rFont val="標楷體"/>
        <family val="4"/>
        <charset val="136"/>
      </rPr>
      <t>）</t>
    </r>
  </si>
  <si>
    <t>全校</t>
  </si>
  <si>
    <t>講座鐘點費</t>
  </si>
  <si>
    <t>合    計</t>
  </si>
  <si>
    <t>註：本表尚未納入重大修繕維護費及延續性定期維護費需求。</t>
  </si>
  <si>
    <r>
      <rPr>
        <sz val="12"/>
        <color rgb="FF000000"/>
        <rFont val="微軟正黑體"/>
        <family val="2"/>
        <charset val="136"/>
      </rPr>
      <t>表</t>
    </r>
    <r>
      <rPr>
        <sz val="12"/>
        <color rgb="FF000000"/>
        <rFont val="微軟正黑體"/>
        <family val="2"/>
        <charset val="136"/>
      </rPr>
      <t>3</t>
    </r>
  </si>
  <si>
    <t>單位名稱：</t>
  </si>
  <si>
    <r>
      <rPr>
        <sz val="12"/>
        <color rgb="FF000000"/>
        <rFont val="微軟正黑體"/>
        <family val="2"/>
        <charset val="136"/>
      </rPr>
      <t xml:space="preserve">計畫名稱
</t>
    </r>
    <r>
      <rPr>
        <sz val="12"/>
        <color rgb="FF000000"/>
        <rFont val="微軟正黑體"/>
        <family val="2"/>
        <charset val="136"/>
      </rPr>
      <t>(</t>
    </r>
    <r>
      <rPr>
        <sz val="12"/>
        <color rgb="FF000000"/>
        <rFont val="微軟正黑體"/>
        <family val="2"/>
        <charset val="136"/>
      </rPr>
      <t>或活動項目</t>
    </r>
    <r>
      <rPr>
        <sz val="12"/>
        <color rgb="FF000000"/>
        <rFont val="微軟正黑體"/>
        <family val="2"/>
        <charset val="136"/>
      </rPr>
      <t>)</t>
    </r>
  </si>
  <si>
    <r>
      <rPr>
        <sz val="12"/>
        <color rgb="FF000000"/>
        <rFont val="微軟正黑體"/>
        <family val="2"/>
        <charset val="136"/>
      </rPr>
      <t xml:space="preserve">需求原因說明及計算式                            </t>
    </r>
    <r>
      <rPr>
        <sz val="12"/>
        <color rgb="FF000000"/>
        <rFont val="微軟正黑體"/>
        <family val="2"/>
        <charset val="136"/>
      </rPr>
      <t>(</t>
    </r>
    <r>
      <rPr>
        <sz val="12"/>
        <color rgb="FF000000"/>
        <rFont val="微軟正黑體"/>
        <family val="2"/>
        <charset val="136"/>
      </rPr>
      <t>或另附計畫書</t>
    </r>
    <r>
      <rPr>
        <sz val="12"/>
        <color rgb="FF000000"/>
        <rFont val="微軟正黑體"/>
        <family val="2"/>
        <charset val="136"/>
      </rPr>
      <t>)</t>
    </r>
  </si>
  <si>
    <t>是否以後年度需繼續辦理</t>
  </si>
  <si>
    <r>
      <rPr>
        <sz val="8"/>
        <color rgb="FF808080"/>
        <rFont val="微軟正黑體"/>
        <family val="2"/>
        <charset val="136"/>
      </rPr>
      <t>(</t>
    </r>
    <r>
      <rPr>
        <sz val="8"/>
        <color rgb="FF808080"/>
        <rFont val="微軟正黑體"/>
        <family val="2"/>
        <charset val="136"/>
      </rPr>
      <t>如不敷使用請自行增減</t>
    </r>
    <r>
      <rPr>
        <sz val="8"/>
        <color rgb="FF808080"/>
        <rFont val="微軟正黑體"/>
        <family val="2"/>
        <charset val="136"/>
      </rPr>
      <t>)</t>
    </r>
  </si>
  <si>
    <t>總計</t>
  </si>
  <si>
    <t>填表說明：</t>
  </si>
  <si>
    <r>
      <rPr>
        <sz val="12"/>
        <color rgb="FF000000"/>
        <rFont val="微軟正黑體"/>
        <family val="2"/>
        <charset val="136"/>
      </rPr>
      <t>本調查表由</t>
    </r>
    <r>
      <rPr>
        <b/>
        <u/>
        <sz val="12"/>
        <color rgb="FFFF0000"/>
        <rFont val="微軟正黑體"/>
        <family val="2"/>
        <charset val="136"/>
      </rPr>
      <t>一級行政單位</t>
    </r>
    <r>
      <rPr>
        <u/>
        <sz val="12"/>
        <color rgb="FF000000"/>
        <rFont val="微軟正黑體"/>
        <family val="2"/>
        <charset val="136"/>
      </rPr>
      <t>彙整所屬需求後合併填報送主計室彙整</t>
    </r>
    <r>
      <rPr>
        <sz val="12"/>
        <color rgb="FF000000"/>
        <rFont val="微軟正黑體"/>
        <family val="2"/>
        <charset val="136"/>
      </rPr>
      <t>；場地管理單位</t>
    </r>
    <r>
      <rPr>
        <sz val="12"/>
        <color rgb="FF000000"/>
        <rFont val="微軟正黑體"/>
        <family val="2"/>
        <charset val="136"/>
      </rPr>
      <t>(</t>
    </r>
    <r>
      <rPr>
        <sz val="12"/>
        <color rgb="FF000000"/>
        <rFont val="微軟正黑體"/>
        <family val="2"/>
        <charset val="136"/>
      </rPr>
      <t>音樂系</t>
    </r>
    <r>
      <rPr>
        <sz val="12"/>
        <color rgb="FF000000"/>
        <rFont val="微軟正黑體"/>
        <family val="2"/>
        <charset val="136"/>
      </rPr>
      <t>-</t>
    </r>
    <r>
      <rPr>
        <sz val="12"/>
        <color rgb="FF000000"/>
        <rFont val="微軟正黑體"/>
        <family val="2"/>
        <charset val="136"/>
      </rPr>
      <t>寶成演藝廳</t>
    </r>
    <r>
      <rPr>
        <sz val="12"/>
        <color rgb="FF000000"/>
        <rFont val="微軟正黑體"/>
        <family val="2"/>
        <charset val="136"/>
      </rPr>
      <t>)</t>
    </r>
    <r>
      <rPr>
        <sz val="12"/>
        <color rgb="FF000000"/>
        <rFont val="微軟正黑體"/>
        <family val="2"/>
        <charset val="136"/>
      </rPr>
      <t>由音樂系彙整需求後送主計室彙整。</t>
    </r>
  </si>
  <si>
    <t>如依法規、提經會議通過或簽奉核准需新增或增加經費時，請檢附相關附件。</t>
  </si>
  <si>
    <t>四、</t>
  </si>
  <si>
    <r>
      <rPr>
        <sz val="12"/>
        <color rgb="FF000000"/>
        <rFont val="微軟正黑體"/>
        <family val="2"/>
        <charset val="136"/>
      </rPr>
      <t>於本表送出前，請確認填列計畫</t>
    </r>
    <r>
      <rPr>
        <sz val="12"/>
        <color rgb="FF000000"/>
        <rFont val="微軟正黑體"/>
        <family val="2"/>
        <charset val="136"/>
      </rPr>
      <t>(</t>
    </r>
    <r>
      <rPr>
        <sz val="12"/>
        <color rgb="FF000000"/>
        <rFont val="微軟正黑體"/>
        <family val="2"/>
        <charset val="136"/>
      </rPr>
      <t>項目</t>
    </r>
    <r>
      <rPr>
        <sz val="12"/>
        <color rgb="FF000000"/>
        <rFont val="微軟正黑體"/>
        <family val="2"/>
        <charset val="136"/>
      </rPr>
      <t>)</t>
    </r>
    <r>
      <rPr>
        <sz val="12"/>
        <color rgb="FF000000"/>
        <rFont val="微軟正黑體"/>
        <family val="2"/>
        <charset val="136"/>
      </rPr>
      <t>無遺漏。</t>
    </r>
  </si>
  <si>
    <t>分機：</t>
  </si>
  <si>
    <r>
      <rPr>
        <sz val="12"/>
        <color rgb="FF000000"/>
        <rFont val="微軟正黑體"/>
        <family val="2"/>
        <charset val="136"/>
      </rPr>
      <t>表</t>
    </r>
    <r>
      <rPr>
        <sz val="12"/>
        <color rgb="FF000000"/>
        <rFont val="微軟正黑體"/>
        <family val="2"/>
        <charset val="136"/>
      </rPr>
      <t>4</t>
    </r>
  </si>
  <si>
    <t>編號</t>
  </si>
  <si>
    <t>需求單位</t>
  </si>
  <si>
    <t>維護項目</t>
  </si>
  <si>
    <t>合約               期限</t>
  </si>
  <si>
    <r>
      <rPr>
        <sz val="14"/>
        <color rgb="FF000000"/>
        <rFont val="微軟正黑體"/>
        <family val="2"/>
        <charset val="136"/>
      </rPr>
      <t xml:space="preserve">備註                                </t>
    </r>
    <r>
      <rPr>
        <sz val="14"/>
        <color rgb="FFFF0000"/>
        <rFont val="微軟正黑體"/>
        <family val="2"/>
        <charset val="136"/>
      </rPr>
      <t xml:space="preserve">         </t>
    </r>
    <r>
      <rPr>
        <b/>
        <sz val="11"/>
        <color rgb="FFFF0000"/>
        <rFont val="微軟正黑體"/>
        <family val="2"/>
        <charset val="136"/>
      </rPr>
      <t>(請簡要說明增減原因                                或計算方式)</t>
    </r>
  </si>
  <si>
    <r>
      <rPr>
        <sz val="9"/>
        <color rgb="FF808080"/>
        <rFont val="微軟正黑體"/>
        <family val="2"/>
        <charset val="136"/>
      </rPr>
      <t>(</t>
    </r>
    <r>
      <rPr>
        <sz val="9"/>
        <color rgb="FF808080"/>
        <rFont val="微軟正黑體"/>
        <family val="2"/>
        <charset val="136"/>
      </rPr>
      <t>如不敷使用請自行增減</t>
    </r>
    <r>
      <rPr>
        <sz val="9"/>
        <color rgb="FF808080"/>
        <rFont val="微軟正黑體"/>
        <family val="2"/>
        <charset val="136"/>
      </rPr>
      <t>)</t>
    </r>
  </si>
  <si>
    <t>教務處</t>
  </si>
  <si>
    <t>課程地圖暨學生學習成效系統（含教學評量、課程回饋及教學品保系統）</t>
  </si>
  <si>
    <t>圖書館</t>
  </si>
  <si>
    <t>校內外使用電子資源認證系統維護</t>
  </si>
  <si>
    <t>圖書館網路設備維護</t>
  </si>
  <si>
    <t>圖書館網路及相關設備維護</t>
  </si>
  <si>
    <t>為維護空氣品質，定期保養及投藥。</t>
  </si>
  <si>
    <t>數位學習平台系統（智慧大師網路教學管理系統）維護</t>
  </si>
  <si>
    <t>公版網站平臺維護</t>
  </si>
  <si>
    <t>校園資訊系統維護</t>
  </si>
  <si>
    <t>音樂樓一樓音樂廳燈光音響定期保養</t>
  </si>
  <si>
    <t>音樂樓一樓音樂廳清潔保養</t>
  </si>
  <si>
    <t>音樂樓音樂廳為本系及全校各單位與外單位經常使用與租借之場地，且租借費用由本校收取；惟往年皆未辦理專業清潔與地毯座椅保養，地毯與座椅已有多處髒汙、舞台原木地板亦須專業清潔保養。</t>
  </si>
  <si>
    <r>
      <rPr>
        <sz val="16"/>
        <color rgb="FF000000"/>
        <rFont val="標楷體"/>
        <family val="4"/>
        <charset val="136"/>
      </rPr>
      <t>表</t>
    </r>
    <r>
      <rPr>
        <sz val="16"/>
        <color rgb="FF000000"/>
        <rFont val="標楷體"/>
        <family val="4"/>
        <charset val="136"/>
      </rPr>
      <t>5</t>
    </r>
  </si>
  <si>
    <r>
      <rPr>
        <sz val="14"/>
        <color rgb="FF000000"/>
        <rFont val="標楷體"/>
        <family val="4"/>
        <charset val="136"/>
      </rPr>
      <t>單位</t>
    </r>
    <r>
      <rPr>
        <sz val="14"/>
        <color rgb="FF000000"/>
        <rFont val="標楷體"/>
        <family val="4"/>
        <charset val="136"/>
      </rPr>
      <t>:</t>
    </r>
    <r>
      <rPr>
        <sz val="14"/>
        <color rgb="FF000000"/>
        <rFont val="標楷體"/>
        <family val="4"/>
        <charset val="136"/>
      </rPr>
      <t>新臺幣千元</t>
    </r>
  </si>
  <si>
    <t>建築修繕項目</t>
  </si>
  <si>
    <t>需求原因說明</t>
  </si>
  <si>
    <t>需求金額</t>
  </si>
  <si>
    <t>核定金額</t>
  </si>
  <si>
    <t>重大修繕費用    合計</t>
  </si>
  <si>
    <t>項次</t>
  </si>
  <si>
    <t>單價</t>
  </si>
  <si>
    <t>總金額</t>
  </si>
  <si>
    <t>用途說明</t>
  </si>
  <si>
    <t>個人電腦</t>
  </si>
  <si>
    <t>廣播教學設備</t>
  </si>
  <si>
    <t>筆記型電腦</t>
  </si>
  <si>
    <t>平板電腦</t>
  </si>
  <si>
    <t>硬體總計</t>
  </si>
  <si>
    <t>公文線上簽核系統（含子系統）功能擴充</t>
  </si>
  <si>
    <t>評估公文系統功能，提升系統多項功能。</t>
  </si>
  <si>
    <t>畢業生問卷平台系統功能擴充及新增需求等</t>
  </si>
  <si>
    <t>113年度設備預算需求調查表</t>
    <phoneticPr fontId="75" type="noConversion"/>
  </si>
  <si>
    <t xml:space="preserve"> 113年度全校基本營運及需求調查表  </t>
    <phoneticPr fontId="75" type="noConversion"/>
  </si>
  <si>
    <t xml:space="preserve">112年度
核定金額           </t>
    <phoneticPr fontId="75" type="noConversion"/>
  </si>
  <si>
    <t xml:space="preserve">113年度
需求金額               </t>
    <phoneticPr fontId="75" type="noConversion"/>
  </si>
  <si>
    <t>公共意外責任險</t>
    <phoneticPr fontId="75" type="noConversion"/>
  </si>
  <si>
    <t>英才教學大樓污水設備接管及清池</t>
    <phoneticPr fontId="75" type="noConversion"/>
  </si>
  <si>
    <t xml:space="preserve">全校水塔及蓄水池清洗 </t>
    <phoneticPr fontId="75" type="noConversion"/>
  </si>
  <si>
    <t>重大修繕費(含設計監造費)</t>
    <phoneticPr fontId="75" type="noConversion"/>
  </si>
  <si>
    <t>一般修繕費</t>
    <phoneticPr fontId="75" type="noConversion"/>
  </si>
  <si>
    <t>延續性定期維護費</t>
    <phoneticPr fontId="75" type="noConversion"/>
  </si>
  <si>
    <t>Adobe ETLA續約授權</t>
  </si>
  <si>
    <t>113年度專項計畫(或活動項目)業務費需求調查表</t>
    <phoneticPr fontId="75" type="noConversion"/>
  </si>
  <si>
    <r>
      <rPr>
        <sz val="14"/>
        <color rgb="FF000000"/>
        <rFont val="微軟正黑體"/>
        <family val="2"/>
        <charset val="136"/>
      </rPr>
      <t>專項計畫</t>
    </r>
    <r>
      <rPr>
        <b/>
        <sz val="14"/>
        <color rgb="FF008080"/>
        <rFont val="微軟正黑體"/>
        <family val="2"/>
        <charset val="136"/>
      </rPr>
      <t>(請參酌112年度分配之專項計畫)</t>
    </r>
    <phoneticPr fontId="75" type="noConversion"/>
  </si>
  <si>
    <r>
      <t>一般（常年例行性、經常性）業務請本零基預算精神檢討，如已於分配之基本額度內支應者，請勿再填列。</t>
    </r>
    <r>
      <rPr>
        <sz val="12"/>
        <color rgb="FFFF0000"/>
        <rFont val="微軟正黑體"/>
        <family val="2"/>
        <charset val="136"/>
      </rPr>
      <t>113年度教育部年度總補助額度(除調薪增加外)較112年度減少327萬6千元，且近年學校人事費、維護費及資通安全逐年遞增，致可分配額度減少，請</t>
    </r>
    <r>
      <rPr>
        <b/>
        <u/>
        <sz val="12"/>
        <color rgb="FFFF0000"/>
        <rFont val="微軟正黑體"/>
        <family val="2"/>
        <charset val="136"/>
      </rPr>
      <t>各單位填列各項需求總額度以不超過上年度額度為原則，並排列優先順序</t>
    </r>
    <r>
      <rPr>
        <sz val="12"/>
        <color rgb="FF000000"/>
        <rFont val="微軟正黑體"/>
        <family val="2"/>
        <charset val="136"/>
      </rPr>
      <t>，倘若有縮減業務者請確實檢討後填列。</t>
    </r>
    <phoneticPr fontId="75" type="noConversion"/>
  </si>
  <si>
    <t>113年度延續性定期維護費用需求調查表</t>
    <phoneticPr fontId="75" type="noConversion"/>
  </si>
  <si>
    <t xml:space="preserve">112年度        合約金額   </t>
    <phoneticPr fontId="75" type="noConversion"/>
  </si>
  <si>
    <t>113年度        預算需求</t>
    <phoneticPr fontId="75" type="noConversion"/>
  </si>
  <si>
    <r>
      <t>1.本表請各單位填列後，依「本校經常門預算分配使用要點」規定</t>
    </r>
    <r>
      <rPr>
        <b/>
        <sz val="13"/>
        <color rgb="FF000000"/>
        <rFont val="微軟正黑體"/>
        <family val="2"/>
        <charset val="136"/>
      </rPr>
      <t>送總務處彙整</t>
    </r>
    <r>
      <rPr>
        <sz val="13"/>
        <color rgb="FF000000"/>
        <rFont val="微軟正黑體"/>
        <family val="2"/>
        <charset val="136"/>
      </rPr>
      <t xml:space="preserve">全校延續性定期維護合約項目。
</t>
    </r>
    <r>
      <rPr>
        <sz val="13"/>
        <color rgb="FFFF0000"/>
        <rFont val="微軟正黑體"/>
        <family val="2"/>
        <charset val="136"/>
      </rPr>
      <t>2.112年度請填寫實際合約金額，若112年度維護費用已訂定合約，請填寫</t>
    </r>
    <r>
      <rPr>
        <b/>
        <u/>
        <sz val="14"/>
        <color rgb="FFFF0000"/>
        <rFont val="微軟正黑體"/>
        <family val="2"/>
        <charset val="136"/>
      </rPr>
      <t>當年度應付款項之金額</t>
    </r>
    <r>
      <rPr>
        <sz val="13"/>
        <color rgb="FFFF0000"/>
        <rFont val="微軟正黑體"/>
        <family val="2"/>
        <charset val="136"/>
      </rPr>
      <t>。
3.檢附112年度定期維護費分配數(詳表4-1)供參。</t>
    </r>
    <phoneticPr fontId="75" type="noConversion"/>
  </si>
  <si>
    <t>國立臺中教育大學</t>
    <phoneticPr fontId="75" type="noConversion"/>
  </si>
  <si>
    <r>
      <t>112年度延續性定期維護費分配核定表</t>
    </r>
    <r>
      <rPr>
        <b/>
        <sz val="18"/>
        <rFont val="Times New Roman"/>
        <family val="1"/>
      </rPr>
      <t/>
    </r>
    <phoneticPr fontId="82" type="noConversion"/>
  </si>
  <si>
    <t>單位：元</t>
    <phoneticPr fontId="82" type="noConversion"/>
  </si>
  <si>
    <t>編號</t>
    <phoneticPr fontId="82" type="noConversion"/>
  </si>
  <si>
    <t>需求
單位</t>
    <phoneticPr fontId="82" type="noConversion"/>
  </si>
  <si>
    <t>維護項目</t>
    <phoneticPr fontId="82" type="noConversion"/>
  </si>
  <si>
    <t>111年度
核定金額</t>
    <phoneticPr fontId="82" type="noConversion"/>
  </si>
  <si>
    <t>112年
核定金額</t>
    <phoneticPr fontId="82" type="noConversion"/>
  </si>
  <si>
    <t>備註</t>
    <phoneticPr fontId="82" type="noConversion"/>
  </si>
  <si>
    <t>需求數</t>
    <phoneticPr fontId="82" type="noConversion"/>
  </si>
  <si>
    <t>教務處</t>
    <phoneticPr fontId="82" type="noConversion"/>
  </si>
  <si>
    <t>自動化繳費服務系統</t>
    <phoneticPr fontId="82" type="noConversion"/>
  </si>
  <si>
    <t>提供學生成績單申請及各式繳費服務</t>
  </si>
  <si>
    <t>教務處</t>
    <phoneticPr fontId="82" type="noConversion"/>
  </si>
  <si>
    <t>招生管理系統</t>
    <phoneticPr fontId="82" type="noConversion"/>
  </si>
  <si>
    <t>因強化資安維護，酌予調增維護費用。</t>
  </si>
  <si>
    <t>學生證卡務系統</t>
    <phoneticPr fontId="82" type="noConversion"/>
  </si>
  <si>
    <t>提供申請悠遊卡學生證掛失服務</t>
  </si>
  <si>
    <t>1.本處自102年起因應校務評鑑需求，開始擴充課程地圖系統，將學生學習成效相關指標建置於系統中，並於105年完成教師教學評量系統及課程回饋系統之建置，107年完成教學品保系統初步建置。
2.前開各項擴充系統之合約金額總計為220萬7600元整，維護比例以11％計算，需24萬2836元整。</t>
    <phoneticPr fontId="82" type="noConversion"/>
  </si>
  <si>
    <t>教務處教學發展中心網站維護費</t>
  </si>
  <si>
    <t>本網站因涉教師研習及TA個人資料，必須增加系統功能以符合資通普級基準，故請納入維護費用(112概算有提出)</t>
  </si>
  <si>
    <t>學務處</t>
    <phoneticPr fontId="82" type="noConversion"/>
  </si>
  <si>
    <t>心理諮商系統</t>
    <phoneticPr fontId="82" type="noConversion"/>
  </si>
  <si>
    <t>112年維護費為決標價(38萬)之15%，金額為57,000元。</t>
  </si>
  <si>
    <t>學務處</t>
    <phoneticPr fontId="82" type="noConversion"/>
  </si>
  <si>
    <t>迎曦樓及莊敬苑鍋爐保養</t>
    <phoneticPr fontId="82" type="noConversion"/>
  </si>
  <si>
    <t>★迎曦樓及莊敬苑鍋爐保養(55,000元)由宿舍維護費支應。</t>
    <phoneticPr fontId="82" type="noConversion"/>
  </si>
  <si>
    <t>學務處</t>
    <phoneticPr fontId="82" type="noConversion"/>
  </si>
  <si>
    <t>宿設冷氣卡加值機2台保養費用</t>
    <phoneticPr fontId="82" type="noConversion"/>
  </si>
  <si>
    <t>★112年需求98,000元由宿舍維護費支應。</t>
    <phoneticPr fontId="82" type="noConversion"/>
  </si>
  <si>
    <t>大詠絮樓、小詠絮樓熱泵系統維護保養</t>
    <phoneticPr fontId="82" type="noConversion"/>
  </si>
  <si>
    <t>★112年需求704,000元由宿舍維護費支應。</t>
    <phoneticPr fontId="82" type="noConversion"/>
  </si>
  <si>
    <t>四棟宿舍及餐廳老鼠防治</t>
    <phoneticPr fontId="82" type="noConversion"/>
  </si>
  <si>
    <t>★112年需求79,000元由宿舍維護費支應。</t>
    <phoneticPr fontId="82" type="noConversion"/>
  </si>
  <si>
    <t>學務處</t>
    <phoneticPr fontId="82" type="noConversion"/>
  </si>
  <si>
    <t>四棟宿舍冷氣清洗維護保養</t>
    <phoneticPr fontId="75" type="noConversion"/>
  </si>
  <si>
    <t>★112年需求920,000元由宿舍維護費支應。</t>
    <phoneticPr fontId="82" type="noConversion"/>
  </si>
  <si>
    <t>全校飲水機水質檢驗</t>
    <phoneticPr fontId="82" type="noConversion"/>
  </si>
  <si>
    <t>目前全校約178台飲水機，依法規規定每三個月檢驗全校總台數八分之一，故每季需檢驗23台;一次（每三個月）檢驗約23台*500元/台=11,500*4次/年=46,000元</t>
    <phoneticPr fontId="82" type="noConversion"/>
  </si>
  <si>
    <t>總務處</t>
    <phoneticPr fontId="82" type="noConversion"/>
  </si>
  <si>
    <t>公文線上簽核系統維護合約</t>
    <phoneticPr fontId="82" type="noConversion"/>
  </si>
  <si>
    <t>本校「110年公文系統功能擴充案」預定於111年10月底前驗收通過，並預定於111/11/01開始保固一年至112/10/31止，爰112年需簽訂112/11/01~112/12/31維護合約。另因應資安要求加強，原每月維護費約2萬，現預估3萬。</t>
    <phoneticPr fontId="82" type="noConversion"/>
  </si>
  <si>
    <t>總務處</t>
    <phoneticPr fontId="82" type="noConversion"/>
  </si>
  <si>
    <t>大印機、打洞機、鋼印機等機器保養修護</t>
    <phoneticPr fontId="82" type="noConversion"/>
  </si>
  <si>
    <t>郵務系統維護</t>
    <phoneticPr fontId="82" type="noConversion"/>
  </si>
  <si>
    <t>為符合資安等級檢核表（普級）及資安相關要求，提高維護費。</t>
    <phoneticPr fontId="82" type="noConversion"/>
  </si>
  <si>
    <t>總務處</t>
    <phoneticPr fontId="82" type="noConversion"/>
  </si>
  <si>
    <t>公文系統備援機制維護</t>
    <phoneticPr fontId="82" type="noConversion"/>
  </si>
  <si>
    <t>本項目併入計網中心網路主幹設備維護合約，經費由總務處編列經費支用。</t>
    <phoneticPr fontId="82" type="noConversion"/>
  </si>
  <si>
    <t>車輛維護費</t>
    <phoneticPr fontId="82" type="noConversion"/>
  </si>
  <si>
    <t>校長座車(109/01)-1,500;捐贈車(99/3)-51,000;校購車(97/4)-51,000</t>
    <phoneticPr fontId="82" type="noConversion"/>
  </si>
  <si>
    <t>求真樓K101音樂廳、K107演講廳、K401會議廳、K105會議室影音系統維護、行政樓A213會議室影音系統維護、英才樓R116會議室影音系統維護</t>
    <phoneticPr fontId="82" type="noConversion"/>
  </si>
  <si>
    <t>消防設備維護保養</t>
    <phoneticPr fontId="82" type="noConversion"/>
  </si>
  <si>
    <t>消防檢修申報</t>
    <phoneticPr fontId="82" type="noConversion"/>
  </si>
  <si>
    <t>細水霧消防設備維護</t>
    <phoneticPr fontId="82" type="noConversion"/>
  </si>
  <si>
    <t>總務處</t>
    <phoneticPr fontId="82" type="noConversion"/>
  </si>
  <si>
    <t>監視錄影設備維護保養</t>
    <phoneticPr fontId="82" type="noConversion"/>
  </si>
  <si>
    <t>總務處</t>
    <phoneticPr fontId="82" type="noConversion"/>
  </si>
  <si>
    <t>求真樓電梯定期保養</t>
    <phoneticPr fontId="82" type="noConversion"/>
  </si>
  <si>
    <t>忠毅樓電梯定期保養</t>
    <phoneticPr fontId="82" type="noConversion"/>
  </si>
  <si>
    <t>科學樓電梯定期保養</t>
    <phoneticPr fontId="82" type="noConversion"/>
  </si>
  <si>
    <t>數學樓電梯定期保養</t>
    <phoneticPr fontId="82" type="noConversion"/>
  </si>
  <si>
    <t>英才樓電梯定期保養</t>
    <phoneticPr fontId="82" type="noConversion"/>
  </si>
  <si>
    <t>美術樓電梯定期保養</t>
    <phoneticPr fontId="82" type="noConversion"/>
  </si>
  <si>
    <t>教育樓電梯定期保養</t>
    <phoneticPr fontId="82" type="noConversion"/>
  </si>
  <si>
    <t>圖書館電梯定期保養</t>
    <phoneticPr fontId="82" type="noConversion"/>
  </si>
  <si>
    <t>總務處</t>
    <phoneticPr fontId="82" type="noConversion"/>
  </si>
  <si>
    <t>勤樸樓電梯定期保養</t>
    <phoneticPr fontId="82" type="noConversion"/>
  </si>
  <si>
    <t>音樂樓電梯定期保養</t>
    <phoneticPr fontId="82" type="noConversion"/>
  </si>
  <si>
    <t>總務處</t>
    <phoneticPr fontId="82" type="noConversion"/>
  </si>
  <si>
    <t>環境樓電梯定期保養</t>
    <phoneticPr fontId="82" type="noConversion"/>
  </si>
  <si>
    <t>大詠絮樓、迎曦樓電梯維護</t>
    <phoneticPr fontId="82" type="noConversion"/>
  </si>
  <si>
    <t>★大詠及迎曦樓電梯維護(294,432元)由宿舍維護費支應。</t>
    <phoneticPr fontId="82" type="noConversion"/>
  </si>
  <si>
    <t>學人會館電梯保養</t>
    <phoneticPr fontId="82" type="noConversion"/>
  </si>
  <si>
    <t>★學人會館電梯維護(52,200元)由招待所維護費支應。</t>
    <phoneticPr fontId="82" type="noConversion"/>
  </si>
  <si>
    <t>國際會館電梯維護</t>
    <phoneticPr fontId="82" type="noConversion"/>
  </si>
  <si>
    <t>★國際會館電梯維護(34,800元)由招待所維護費支應。</t>
    <phoneticPr fontId="82" type="noConversion"/>
  </si>
  <si>
    <t>向上樓電梯保養</t>
    <phoneticPr fontId="82" type="noConversion"/>
  </si>
  <si>
    <t>★向上樓電梯維護(52,200元)由進修推廣部支應。</t>
    <phoneticPr fontId="82" type="noConversion"/>
  </si>
  <si>
    <t>飲水機定期維護保養</t>
    <phoneticPr fontId="82" type="noConversion"/>
  </si>
  <si>
    <t>1.納入新增飲水機定期維護保養需求。
2.配合勞動部工資調整及物料上漲調整</t>
    <phoneticPr fontId="82" type="noConversion"/>
  </si>
  <si>
    <t>校園門禁系統資料庫維護</t>
    <phoneticPr fontId="82" type="noConversion"/>
  </si>
  <si>
    <t>廠商反應工資及物料上漲等成本增加。</t>
    <phoneticPr fontId="82" type="noConversion"/>
  </si>
  <si>
    <t>求真樓不斷電系統維護 (營繕組)</t>
    <phoneticPr fontId="82" type="noConversion"/>
  </si>
  <si>
    <t>配合勞動部基本工資調整及物料上漲調整</t>
    <phoneticPr fontId="82" type="noConversion"/>
  </si>
  <si>
    <t>求真樓空調系統維護</t>
    <phoneticPr fontId="82" type="noConversion"/>
  </si>
  <si>
    <t>校園緊急求救按鈕系統維護            (營繕組)</t>
    <phoneticPr fontId="82" type="noConversion"/>
  </si>
  <si>
    <t>納入本校111年度民生/英才校區、學生宿舍增設緊急按鈕定期維護、測試</t>
    <phoneticPr fontId="82" type="noConversion"/>
  </si>
  <si>
    <t>英才教學大樓污水設備代操作維護</t>
    <phoneticPr fontId="82" type="noConversion"/>
  </si>
  <si>
    <t>全校高低壓電力設備檢修維護</t>
    <phoneticPr fontId="82" type="noConversion"/>
  </si>
  <si>
    <t>財產管理系統維護合約</t>
    <phoneticPr fontId="82" type="noConversion"/>
  </si>
  <si>
    <r>
      <t>112年1月1日至112年5月31日止,金額為為155,000元(契約金額)。112年6月1日至112年</t>
    </r>
    <r>
      <rPr>
        <sz val="11"/>
        <color rgb="FF000000"/>
        <rFont val="標楷體"/>
        <family val="4"/>
        <charset val="136"/>
      </rPr>
      <t>12月31日止,金額為為270,270元(廠商反應工資及物料上漲等人事成本增加),112全年總金額為425,270元。</t>
    </r>
    <phoneticPr fontId="82" type="noConversion"/>
  </si>
  <si>
    <t>出納帳務、零用金管理系統及薪資管理系統</t>
    <phoneticPr fontId="82" type="noConversion"/>
  </si>
  <si>
    <t>1.原合約110/7/1-111/6/30合約金額為587,000，111/7/1-112/6/30合約金額為589,000元。
2.因應資通法相關規定，資通服務成本增加及勞動部基本工資調漲，且系統功能擴充，費用預期將會增加。112年需求總合計約為660,000元(112年1-6月294,500+112年7-12月365,500)。</t>
    <phoneticPr fontId="82" type="noConversion"/>
  </si>
  <si>
    <t>勞健保費管理系統維護</t>
    <phoneticPr fontId="82" type="noConversion"/>
  </si>
  <si>
    <t>64,650/季*4季=258,600</t>
    <phoneticPr fontId="82" type="noConversion"/>
  </si>
  <si>
    <t>採購招標系統租賃維護</t>
    <phoneticPr fontId="82" type="noConversion"/>
  </si>
  <si>
    <t>59,850/季*4季=239,400</t>
  </si>
  <si>
    <t>水電開口維護合約</t>
    <phoneticPr fontId="82" type="noConversion"/>
  </si>
  <si>
    <t>總務處</t>
    <phoneticPr fontId="82" type="noConversion"/>
  </si>
  <si>
    <t>能資源管理系統保養合約</t>
    <phoneticPr fontId="82" type="noConversion"/>
  </si>
  <si>
    <t>廠商反應工資及物料上漲等成本增加。</t>
    <phoneticPr fontId="82" type="noConversion"/>
  </si>
  <si>
    <t>數位影像檔案典藏系統</t>
    <phoneticPr fontId="82" type="noConversion"/>
  </si>
  <si>
    <t>本系統原未編列維護費，為符合資安等級檢核表（普級）及資安相關要求，每年編列維護費。</t>
    <phoneticPr fontId="82" type="noConversion"/>
  </si>
  <si>
    <t>自動投幣繳費機</t>
    <phoneticPr fontId="82" type="noConversion"/>
  </si>
  <si>
    <t>本預算需求為112年10月至112年12月，111年新購置投幣繳費機，111/10/3交貨，保固一年，112年需求總計約為18,000元，維護合約112/10/1-113/12/31為87,662元。</t>
    <phoneticPr fontId="82" type="noConversion"/>
  </si>
  <si>
    <t>圖書館</t>
    <phoneticPr fontId="82" type="noConversion"/>
  </si>
  <si>
    <t>圖書館遠端認證系統主機維護</t>
    <phoneticPr fontId="82" type="noConversion"/>
  </si>
  <si>
    <t>圖書館</t>
    <phoneticPr fontId="82" type="noConversion"/>
  </si>
  <si>
    <t>圖書館</t>
    <phoneticPr fontId="82" type="noConversion"/>
  </si>
  <si>
    <t>3M系統維護</t>
  </si>
  <si>
    <t>含全館雙進雙出型系統/館員工作站/讀者自助式借書系統/5樓視聽室獨立系統，全館圖書安全系統3年(112.01.01~114.12.31合約價報價為616,520元，一年需205,507元。</t>
  </si>
  <si>
    <t>圖書館</t>
    <phoneticPr fontId="82" type="noConversion"/>
  </si>
  <si>
    <t>中央空調系統維護</t>
    <phoneticPr fontId="82" type="noConversion"/>
  </si>
  <si>
    <t>圖書館中央空調風管清洗</t>
    <phoneticPr fontId="82" type="noConversion"/>
  </si>
  <si>
    <t>依據行政院環境保護署新規定修訂室內空氣品質維護管理計畫文件暨依內容，建議風管內部定期進行除塵與消毒作業，1年清潔1次。原空調維護廠商無此技術，須另委由清潔專業廠商施作。</t>
  </si>
  <si>
    <t>收費機維護</t>
    <phoneticPr fontId="82" type="noConversion"/>
  </si>
  <si>
    <t>收費機定期保養。(112.01.01~113.12.31合約價報價64,800元。)</t>
  </si>
  <si>
    <t>圖書館自動化系統維護</t>
    <phoneticPr fontId="82" type="noConversion"/>
  </si>
  <si>
    <t>圖書館自動化系統之軟硬體設備定期維護，於112年度起將資通系統防護基準普級及弱點掃描修補納入維護案中。</t>
  </si>
  <si>
    <t>計網中心</t>
    <phoneticPr fontId="82" type="noConversion"/>
  </si>
  <si>
    <t>計網中心</t>
    <phoneticPr fontId="82" type="noConversion"/>
  </si>
  <si>
    <t>網路相關設備維護費</t>
    <phoneticPr fontId="82" type="noConversion"/>
  </si>
  <si>
    <t>增加：依據教育部110年要求，執行本校無線網路驗證強化(eduroam)及DNS RPZ自動化作業。111年度應付106萬元，112年度應付106萬元</t>
    <phoneticPr fontId="82" type="noConversion"/>
  </si>
  <si>
    <t>計網中心</t>
    <phoneticPr fontId="82" type="noConversion"/>
  </si>
  <si>
    <t>機房不斷電系統維護             (求真樓機房)</t>
    <phoneticPr fontId="82" type="noConversion"/>
  </si>
  <si>
    <t>計網中心</t>
    <phoneticPr fontId="82" type="noConversion"/>
  </si>
  <si>
    <t>大型冷氣機定期保養                  (求真樓、英才樓機房)</t>
    <phoneticPr fontId="82" type="noConversion"/>
  </si>
  <si>
    <t>駐點維護費</t>
    <phoneticPr fontId="82" type="noConversion"/>
  </si>
  <si>
    <t>雲端作業平台維護</t>
    <phoneticPr fontId="82" type="noConversion"/>
  </si>
  <si>
    <t>英才樓機房設備定期維護</t>
    <phoneticPr fontId="82" type="noConversion"/>
  </si>
  <si>
    <t>門禁、監視主機、不斷電、消防、環控系統定期維護</t>
  </si>
  <si>
    <t>計網中心</t>
    <phoneticPr fontId="82" type="noConversion"/>
  </si>
  <si>
    <t>協助主計室、總務處及人事室之會計請購系統、出納管理系統、薪資管理系統、零用金系統、採購管理系統、保費管理系統、財產管理系統及人事差勤系統主機維運</t>
    <phoneticPr fontId="82" type="noConversion"/>
  </si>
  <si>
    <t>經111年6月1日111年第1次資通安全推行小組及個人資料保護委員會聯席會議決議通過</t>
    <phoneticPr fontId="82" type="noConversion"/>
  </si>
  <si>
    <t>秘書室</t>
    <phoneticPr fontId="82" type="noConversion"/>
  </si>
  <si>
    <t>校史室清潔</t>
    <phoneticPr fontId="82" type="noConversion"/>
  </si>
  <si>
    <t>秘書室</t>
    <phoneticPr fontId="82" type="noConversion"/>
  </si>
  <si>
    <t>校史源流館恆溫空調設備清洗保養維護</t>
    <phoneticPr fontId="82" type="noConversion"/>
  </si>
  <si>
    <t>師培處</t>
    <phoneticPr fontId="82" type="noConversion"/>
  </si>
  <si>
    <t>職涯歷程、畢業生問卷平臺系統功能維護費</t>
    <phoneticPr fontId="82" type="noConversion"/>
  </si>
  <si>
    <t>1.111年度畢業生問卷平台系統升級改版維護範圍。(第一年免維護費，第二年始編列系統維護費約15%)，112年預算需求105,000元。
2.111年度完成系統開發建置，112年編列維護費132,000元。(第一年免維護費，第二年始編列系統維護費約15%)</t>
    <phoneticPr fontId="82" type="noConversion"/>
  </si>
  <si>
    <t>人事室</t>
    <phoneticPr fontId="82" type="noConversion"/>
  </si>
  <si>
    <t>人事差勤系統維護費</t>
    <phoneticPr fontId="82" type="noConversion"/>
  </si>
  <si>
    <t>主計室</t>
    <phoneticPr fontId="82" type="noConversion"/>
  </si>
  <si>
    <t>會計資訊管理系統維護費</t>
    <phoneticPr fontId="82" type="noConversion"/>
  </si>
  <si>
    <t xml:space="preserve">一、契約書編號:111A11
二、112年因各項成本調漲，費用預期將會增加。
三、112年1-6月$293,000+112年7-12月$389,160(778320/2)=682,160元
</t>
    <phoneticPr fontId="82" type="noConversion"/>
  </si>
  <si>
    <t>國研處</t>
    <phoneticPr fontId="82" type="noConversion"/>
  </si>
  <si>
    <t>國研處網頁及學報伺服器系統維護</t>
    <phoneticPr fontId="82" type="noConversion"/>
  </si>
  <si>
    <t>配合資通安全相關規定升級為中級，學報系統維護費需求增加。</t>
    <phoneticPr fontId="82" type="noConversion"/>
  </si>
  <si>
    <t>產學媒合平台維護</t>
    <phoneticPr fontId="82" type="noConversion"/>
  </si>
  <si>
    <t>加強資安維護等功能</t>
    <phoneticPr fontId="82" type="noConversion"/>
  </si>
  <si>
    <t>外籍生網路報名系統維護</t>
    <phoneticPr fontId="82" type="noConversion"/>
  </si>
  <si>
    <t>為配合資通安全相關規定。</t>
    <phoneticPr fontId="82" type="noConversion"/>
  </si>
  <si>
    <t>學術研究獎補助系統</t>
    <phoneticPr fontId="82" type="noConversion"/>
  </si>
  <si>
    <t>每年3/1-15日全校教師皆會上系統填報申請</t>
    <phoneticPr fontId="82" type="noConversion"/>
  </si>
  <si>
    <t>音樂系</t>
    <phoneticPr fontId="82" type="noConversion"/>
  </si>
  <si>
    <t>音樂樓音樂廳燈光音響需做定期維護保養。音樂廳為本系學生個人獨奏會主要發表地點，廳內器材須定期維護保養，以免影響學生畢業音樂會(本系畢業門檻)之展演。</t>
  </si>
  <si>
    <t>音樂系</t>
    <phoneticPr fontId="82" type="noConversion"/>
  </si>
  <si>
    <t>鋼琴調音</t>
  </si>
  <si>
    <t>合        計</t>
    <phoneticPr fontId="82" type="noConversion"/>
  </si>
  <si>
    <t xml:space="preserve">113年度重大修繕維護費需求明細表 </t>
    <phoneticPr fontId="75" type="noConversion"/>
  </si>
  <si>
    <t>學務處
（生輔組）</t>
    <phoneticPr fontId="82" type="noConversion"/>
  </si>
  <si>
    <t>大詠絮樓1~3樓生活設施改善工程(三期)</t>
    <phoneticPr fontId="82" type="noConversion"/>
  </si>
  <si>
    <t>總務處</t>
    <phoneticPr fontId="82" type="noConversion"/>
  </si>
  <si>
    <t>求真樓總變電站高低壓開關汰換</t>
    <phoneticPr fontId="82" type="noConversion"/>
  </si>
  <si>
    <t>計網中心</t>
    <phoneticPr fontId="82" type="noConversion"/>
  </si>
  <si>
    <t>更新電腦教室高架地板</t>
    <phoneticPr fontId="82" type="noConversion"/>
  </si>
  <si>
    <t>民生校區骨幹網路光纖擴增</t>
  </si>
  <si>
    <t>目前大詠絮樓完成7~10樓生活設施改善工程(一期)，112年度編列1,000萬元辦理4~6樓生活設施改善工程(二期)，故113年度仍需籌編750萬元辦理1~3樓生活設施改善工程(三期)</t>
    <phoneticPr fontId="82" type="noConversion"/>
  </si>
  <si>
    <t>求真樓總變電站高低壓開關從94年使用至今，部分設備已有絕緣劣化情形，擬進行汰舊換新，維持整體供電可靠度。</t>
    <phoneticPr fontId="82" type="noConversion"/>
  </si>
  <si>
    <t>汰換電腦教室K302A、K301b高架地板，該教室地板因使用多年，地板破損嚴重，為安全考量將逐年汰換電腦教室高架地板。</t>
    <phoneticPr fontId="82" type="noConversion"/>
  </si>
  <si>
    <t>配合總務處營繕組汰換民生校區監控系統網路頻寬需求，因該系統傳輸包含影像資料，所需網路頻寬較大，為避免嚴重影響校園骨幹網路資料傳輸，亟需擴增民生校區各棟光纖，考量案涉工程專業設計及監造，委由營繕組辦理採購及施工相關事宜，並經111年6月1日111年第1次資通安全推行小組及個人資料保護委員會聯席會議決議通過</t>
  </si>
  <si>
    <t>1.112年度第1次校務基金管理委員會審議113年度概算，該會議決議重大修繕編列1,758萬5千元。                                                                             2.施工順序由總務處決定。</t>
    <phoneticPr fontId="75" type="noConversion"/>
  </si>
  <si>
    <t>中繼交換器</t>
  </si>
  <si>
    <t>邊際交換器</t>
  </si>
  <si>
    <t>WIFI6無線基地台</t>
  </si>
  <si>
    <t>供電型交換器</t>
  </si>
  <si>
    <t>資料中心交換器</t>
  </si>
  <si>
    <t>汰換K304a、K304b電腦教室廣播教學，106年8月購置</t>
    <phoneticPr fontId="75" type="noConversion"/>
  </si>
  <si>
    <t>需汰換(因舊機無法升級為win10不符合資安)購買日期:103.2.7 放置地點:教務處註冊組用途:學生臨櫃申請文件使用</t>
    <phoneticPr fontId="75" type="noConversion"/>
  </si>
  <si>
    <t>1.汰換105年3月購置之伺服器,地點:計網中心求真樓3F機房,用途:會計管理系統。1.依台銀共同供應契約電腦設備-&gt;伺服器
2.2U機架式低階2路伺服器(Intel Xeon Silver系列8核心2.8GHz二顆)(Windows Server Standard作業系統)(SAS硬碟)</t>
    <phoneticPr fontId="75" type="noConversion"/>
  </si>
  <si>
    <t>校園緊急求救系統伺服器</t>
  </si>
  <si>
    <t>圖書館自動化系統儲存設備</t>
    <phoneticPr fontId="75" type="noConversion"/>
  </si>
  <si>
    <t>汰換伺服器，購置於103.12.18，預計存放圖書館機房，供圖書館自動化系統使用。</t>
  </si>
  <si>
    <t>汰換儲存設備，購置於103.12.18，預計存放圖書館機房，供圖書館自動化系統使用。</t>
  </si>
  <si>
    <t>汰換行政電腦，購置於103.7.11(4台)、104.12.07(2台)、105.11.1(1台)，預計存放採編組-3、閱典組-2、參服組-1、B1多功能閱覽室-1供行政使用。</t>
  </si>
  <si>
    <t>汰換行政印表機，購置於103.04.25 、105.3.14，預計存放閱典組、多媒體視聽室，供行政使用。</t>
  </si>
  <si>
    <t>單位：千元</t>
  </si>
  <si>
    <t>113年度設置電腦硬體設備</t>
    <phoneticPr fontId="75" type="noConversion"/>
  </si>
  <si>
    <t>單位名稱</t>
    <phoneticPr fontId="75" type="noConversion"/>
  </si>
  <si>
    <t>核定金額</t>
    <phoneticPr fontId="75" type="noConversion"/>
  </si>
  <si>
    <t>行政單位合計</t>
    <phoneticPr fontId="75" type="noConversion"/>
  </si>
  <si>
    <t>計網中心</t>
    <phoneticPr fontId="75" type="noConversion"/>
  </si>
  <si>
    <t>個人電腦</t>
    <phoneticPr fontId="75" type="noConversion"/>
  </si>
  <si>
    <t>汰換K302a、K301b電腦教室電腦106年8月購置</t>
    <phoneticPr fontId="75" type="noConversion"/>
  </si>
  <si>
    <t>新進教師電腦及印表機</t>
    <phoneticPr fontId="75" type="noConversion"/>
  </si>
  <si>
    <t>因應113年新進教師使用</t>
    <phoneticPr fontId="75" type="noConversion"/>
  </si>
  <si>
    <t>配合骨幹線路、核心交換器改善，提升各棟樓骨幹網路速度為10G網路速度。</t>
    <phoneticPr fontId="75" type="noConversion"/>
  </si>
  <si>
    <t>更換校園僅支援100M交換器，提升校園client至全面1G網路速度。</t>
    <phoneticPr fontId="75" type="noConversion"/>
  </si>
  <si>
    <t>改善校園無線網路，全面支援WIFI6，無線網路之線路重新鋪設。</t>
    <phoneticPr fontId="75" type="noConversion"/>
  </si>
  <si>
    <t>配合無線網路建置，每棟建立一台供電型網路交換器，收容無線基地台線路，並獨立線路回機房，避免中繼交換器故障導致無線網路停止服務。</t>
    <phoneticPr fontId="75" type="noConversion"/>
  </si>
  <si>
    <t>改善校園伺服器群使用僅1G之交換器，更換為伺服器群專用之交換器，支援48個最高25G之光纖埠，並提供6個可支援100G之光纖埠可配合核心交換器提升伺服器骨幹速度。</t>
    <phoneticPr fontId="75" type="noConversion"/>
  </si>
  <si>
    <t>小計</t>
    <phoneticPr fontId="75" type="noConversion"/>
  </si>
  <si>
    <t>教務處</t>
    <phoneticPr fontId="75" type="noConversion"/>
  </si>
  <si>
    <t>需汰換(因舊機無法升級為win10不符合資安)購買日期:104.5.19放置地點:教務處註冊組用途:學生證製卡專用</t>
    <phoneticPr fontId="75" type="noConversion"/>
  </si>
  <si>
    <t>筆記型電腦</t>
    <phoneticPr fontId="75" type="noConversion"/>
  </si>
  <si>
    <t>汰換於104年5月11及104年8月17日購置之筆電，預計放置教學發展中心供辦理活動用</t>
    <phoneticPr fontId="75" type="noConversion"/>
  </si>
  <si>
    <t>主計室</t>
    <phoneticPr fontId="75" type="noConversion"/>
  </si>
  <si>
    <t>伺服器</t>
    <phoneticPr fontId="75" type="noConversion"/>
  </si>
  <si>
    <t>汰換99年3月30日購置3140101-03序號4871放置A114保管組行政用電腦</t>
    <phoneticPr fontId="75" type="noConversion"/>
  </si>
  <si>
    <t>汰換出納組個人電腦3台(104年8月購置、105年6月購置、106年3月購置)</t>
    <phoneticPr fontId="75" type="noConversion"/>
  </si>
  <si>
    <t>因作業老舊無法升級不符資安規定，汰換事務組個人電腦1台(106年8月購置)</t>
    <phoneticPr fontId="75" type="noConversion"/>
  </si>
  <si>
    <t>因應111年監視系統更新，需要搭配更大容量主機體以儲存，現有電腦2台購買年度為105年、106年</t>
  </si>
  <si>
    <t>安全防護閘道器（防火牆）</t>
    <phoneticPr fontId="75" type="noConversion"/>
  </si>
  <si>
    <t>國際及學人會館防火牆系統,機器原採購日期為101年2月17日,隨時有損壞的可能,為必免影響網路使用.建議購入新機。Fortinet Fortigate 60f商用防火牆(</t>
    <phoneticPr fontId="75" type="noConversion"/>
  </si>
  <si>
    <t>原先於1060519購置放置於求真樓一樓機房，預計將老舊伺服器汰舊換新。</t>
    <phoneticPr fontId="75" type="noConversion"/>
  </si>
  <si>
    <t>國際及學人會館防火牆系統,機器原採購日期為101年2月17日,隨時有損壞的可能,為必免影響網路使用.建議購入新機。Fortinet Fortigate 60f商用防火牆(</t>
    <phoneticPr fontId="75" type="noConversion"/>
  </si>
  <si>
    <t>小計</t>
    <phoneticPr fontId="75" type="noConversion"/>
  </si>
  <si>
    <t>人事室</t>
    <phoneticPr fontId="75" type="noConversion"/>
  </si>
  <si>
    <t>筆記型電腦</t>
    <phoneticPr fontId="75" type="noConversion"/>
  </si>
  <si>
    <t>1.汰換，購置年月如下：
(1)1台為104年8月17日購買。年限4年。
2.置放於人事室，供各承辦人員公務使用。</t>
    <phoneticPr fontId="75" type="noConversion"/>
  </si>
  <si>
    <t>學務處</t>
    <phoneticPr fontId="75" type="noConversion"/>
  </si>
  <si>
    <t>個人電腦</t>
    <phoneticPr fontId="75" type="noConversion"/>
  </si>
  <si>
    <t>汰換（購置年月:106年4月1台）預計放置地點及用途：學務長室。（購置年月:105年11月2台、104年8月1台 108年9月）預計放置地點及用途：生輔組。（購置年月:106年8月1台）預計放置地點及用途：衛保組。</t>
    <phoneticPr fontId="75" type="noConversion"/>
  </si>
  <si>
    <t>平板電腦</t>
    <phoneticPr fontId="75" type="noConversion"/>
  </si>
  <si>
    <t>新增，提供舉辦體育活動及運動會人員檢錄等流程使用，擬將各活動時所需紙本流程改成電子形式傳送，減少資源浪費及減少紙本傳遞上所花費的時間</t>
    <phoneticPr fontId="75" type="noConversion"/>
  </si>
  <si>
    <t>圖書館自動化系統伺服器</t>
    <phoneticPr fontId="75" type="noConversion"/>
  </si>
  <si>
    <t>個人電腦(行政)</t>
    <phoneticPr fontId="75" type="noConversion"/>
  </si>
  <si>
    <t>個人電腦(檢索)</t>
    <phoneticPr fontId="75" type="noConversion"/>
  </si>
  <si>
    <t>汰換各樓層檢索電腦，購置於103.7.11(2台)、104.12.07(8台)，預計存放各樓層檢索區及多媒體視聽室檢索區。</t>
    <phoneticPr fontId="75" type="noConversion"/>
  </si>
  <si>
    <t>雷射印表機</t>
    <phoneticPr fontId="75" type="noConversion"/>
  </si>
  <si>
    <t>小計</t>
    <phoneticPr fontId="75" type="noConversion"/>
  </si>
  <si>
    <t xml:space="preserve"> 師培處</t>
    <phoneticPr fontId="75" type="noConversion"/>
  </si>
  <si>
    <t>課程與教學組2部電腦於104.4.23購置、1部於107.12.13購置，已過保存年限，汰舊換新。</t>
    <phoneticPr fontId="75" type="noConversion"/>
  </si>
  <si>
    <t>就業輔導組辦理UCAN全校職涯測驗活動線上簽到使用，因108.9.25常故障當機無法登入簽到系統，故擬汰換以利行政活動執行。</t>
    <phoneticPr fontId="75" type="noConversion"/>
  </si>
  <si>
    <t>特教中心</t>
    <phoneticPr fontId="75" type="noConversion"/>
  </si>
  <si>
    <t>汰舊換新，購置日期：105年3月 2台、105年4月 1台、106年4月 2台</t>
    <phoneticPr fontId="75" type="noConversion"/>
  </si>
  <si>
    <t>通識中心</t>
    <phoneticPr fontId="75" type="noConversion"/>
  </si>
  <si>
    <t>個人電腦</t>
    <phoneticPr fontId="75" type="noConversion"/>
  </si>
  <si>
    <t>汰換104年11月4日購置，替換英才樓R302通識沙龍教室E化講桌之電腦</t>
    <phoneticPr fontId="75" type="noConversion"/>
  </si>
  <si>
    <t>小計</t>
    <phoneticPr fontId="75" type="noConversion"/>
  </si>
  <si>
    <t>秘書室</t>
    <phoneticPr fontId="75" type="noConversion"/>
  </si>
  <si>
    <t>個人電腦</t>
    <phoneticPr fontId="75" type="noConversion"/>
  </si>
  <si>
    <t xml:space="preserve">汰舊換新，購置時間:105年11月、106年8月
</t>
    <phoneticPr fontId="75" type="noConversion"/>
  </si>
  <si>
    <t>國研處</t>
    <phoneticPr fontId="75" type="noConversion"/>
  </si>
  <si>
    <t xml:space="preserve">汰換，1.原購置日期為104年8月(學發組) 2.原購置日期為107年7月(國際組) 3.原購置日期為107年8月(學發組)  </t>
    <phoneticPr fontId="75" type="noConversion"/>
  </si>
  <si>
    <t>教育學院合計</t>
    <phoneticPr fontId="75" type="noConversion"/>
  </si>
  <si>
    <t>教育學院</t>
    <phoneticPr fontId="75" type="noConversion"/>
  </si>
  <si>
    <t>平板電腦</t>
    <phoneticPr fontId="75" type="noConversion"/>
  </si>
  <si>
    <t>教育學院汰換（原102.7.16購置）</t>
    <phoneticPr fontId="75" type="noConversion"/>
  </si>
  <si>
    <t>筆記型電腦</t>
    <phoneticPr fontId="75" type="noConversion"/>
  </si>
  <si>
    <t>教育學院汰換筆記型電腦(原104.8.17購置)，用途:院辦活動及會議使用</t>
    <phoneticPr fontId="75" type="noConversion"/>
  </si>
  <si>
    <t>特教系</t>
    <phoneticPr fontId="75" type="noConversion"/>
  </si>
  <si>
    <t xml:space="preserve">提供教學及行政事務汰換使用：1.財產編號:3140101-03，序號:5790，取得日期:101年3月30日，可報廢年限：106年3月30日。2.財產編號:3140101-03，序號:5789，取得日期:101年3月30日，可報廢年限：106年3月30日。  3.財產編號:3140101-03，序號:8563，取得日期:105年11月7日。4.財產編號:3140101-03，序號:8564，取得日期:105年11月7日。5.財產編號:3140101-03，序號:8565，取得日期:105年11月7日。    </t>
    <phoneticPr fontId="75" type="noConversion"/>
  </si>
  <si>
    <t>提供教學及行政事務汰換使用： 
1.財產編號:3140101-03，序號:6506，取得日期:102年9月25日，可報廢年限：107年9月25日。
2.財產編號:3140101-03，序號:6675，取得日期:103年1月13日，可報廢年限：108年1月13日。
3.財產編號:3140101-03，序號:7297，取得日期:104年3月27日，可報廢年限：109年3月27日。
4.財產編號:3140101-03，序號:7299，取得日期:104年3月27日，可報廢年限：109年3月27日。</t>
    <phoneticPr fontId="75" type="noConversion"/>
  </si>
  <si>
    <t>資統所</t>
    <phoneticPr fontId="75" type="noConversion"/>
  </si>
  <si>
    <t>筆記型電腦</t>
    <phoneticPr fontId="75" type="noConversion"/>
  </si>
  <si>
    <t>資統所汰換三台筆電(101.05與102.04購置，已無法負荷統計軟體之需求)並多新增兩台筆電，供學生統計分析數據使用與老師教學使用。</t>
    <phoneticPr fontId="75" type="noConversion"/>
  </si>
  <si>
    <t>教育系</t>
    <phoneticPr fontId="75" type="noConversion"/>
  </si>
  <si>
    <t xml:space="preserve">教育系汰換筆記型電腦(原101.5.28購置,111.10.28報廢)(財產編號3140101-03-5931)，用途:教師上課借用及常使用於研討會及專題演講
</t>
    <phoneticPr fontId="75" type="noConversion"/>
  </si>
  <si>
    <t>幼教系</t>
    <phoneticPr fontId="75" type="noConversion"/>
  </si>
  <si>
    <t>幼教系電腦汰舊換新4台（K601電腦106年3月購置、K706電腦107年5月購置，預計供教室教學使用;K949電腦103年6月購置，預計放置教師研究室供老師研究使用；K711系辦電腦107年7月購置，預計放置系辦供行政人員使用）</t>
  </si>
  <si>
    <t>幼教系系辦筆電汰舊換新3台（103年4月、104年4月、104年6月購置，預計放置於系辦供教學或學生活動使用）</t>
  </si>
  <si>
    <t>新增-供本系清寒學生借用</t>
  </si>
  <si>
    <t>管理學院合計</t>
    <phoneticPr fontId="75" type="noConversion"/>
  </si>
  <si>
    <t>觀光碩士學位學程</t>
    <phoneticPr fontId="75" type="noConversion"/>
  </si>
  <si>
    <t>文創系</t>
    <phoneticPr fontId="75" type="noConversion"/>
  </si>
  <si>
    <t>新增R408A、R402A教室電腦，師生上課使用</t>
    <phoneticPr fontId="75" type="noConversion"/>
  </si>
  <si>
    <t>IMBA</t>
    <phoneticPr fontId="75" type="noConversion"/>
  </si>
  <si>
    <t>汰舊換新，供上課或開會使用104 105</t>
    <phoneticPr fontId="75" type="noConversion"/>
  </si>
  <si>
    <t>汰舊換新，供上課或開會使用104 105</t>
    <phoneticPr fontId="75" type="noConversion"/>
  </si>
  <si>
    <t>人文學院合計</t>
    <phoneticPr fontId="75" type="noConversion"/>
  </si>
  <si>
    <t>語教系</t>
    <phoneticPr fontId="75" type="noConversion"/>
  </si>
  <si>
    <t>教師教學用，汰舊換新，已逾使用年限(購置日期：104年10月26日，使用年限4年)</t>
    <phoneticPr fontId="75" type="noConversion"/>
  </si>
  <si>
    <t>區社系</t>
    <phoneticPr fontId="75" type="noConversion"/>
  </si>
  <si>
    <t>汰舊換新，已逾使用年限(購置日期：105年9月8日，使用年限4年)，放置GIS專業教室教學用。</t>
    <phoneticPr fontId="75" type="noConversion"/>
  </si>
  <si>
    <t>1台新增、1台汰舊換新：已逾使用年限(購置日期：106年11月8日，使用年限4年)，放置K511系辦公室供教學、會議用。</t>
    <phoneticPr fontId="75" type="noConversion"/>
  </si>
  <si>
    <t>美術系</t>
    <phoneticPr fontId="75" type="noConversion"/>
  </si>
  <si>
    <t>新增，電腦教室用</t>
    <phoneticPr fontId="82" type="noConversion"/>
  </si>
  <si>
    <t>音樂系</t>
    <phoneticPr fontId="75" type="noConversion"/>
  </si>
  <si>
    <t>新增</t>
    <phoneticPr fontId="82" type="noConversion"/>
  </si>
  <si>
    <t>MAC電腦</t>
  </si>
  <si>
    <t>教師教學、學生活動用，汰舊換新，已逾使用年限(購置日期：98年5月1日，使用年限15年)</t>
    <phoneticPr fontId="82" type="noConversion"/>
  </si>
  <si>
    <t>4K電腦螢幕</t>
  </si>
  <si>
    <t>諮心系</t>
    <phoneticPr fontId="75" type="noConversion"/>
  </si>
  <si>
    <t>新增研究生研究室使用</t>
    <phoneticPr fontId="82" type="noConversion"/>
  </si>
  <si>
    <t>台語系</t>
    <phoneticPr fontId="75" type="noConversion"/>
  </si>
  <si>
    <t>新增，教師教學、學生活動用</t>
    <phoneticPr fontId="82" type="noConversion"/>
  </si>
  <si>
    <t>英語系</t>
    <phoneticPr fontId="75" type="noConversion"/>
  </si>
  <si>
    <t>新增，英語共學中心使用</t>
    <phoneticPr fontId="82" type="noConversion"/>
  </si>
  <si>
    <t>單位：千元</t>
    <phoneticPr fontId="75" type="noConversion"/>
  </si>
  <si>
    <t>113年度電腦軟體設備</t>
    <phoneticPr fontId="75" type="noConversion"/>
  </si>
  <si>
    <t>單位名稱</t>
    <phoneticPr fontId="75" type="noConversion"/>
  </si>
  <si>
    <t>軟體名稱</t>
    <phoneticPr fontId="75" type="noConversion"/>
  </si>
  <si>
    <t>核定金額</t>
    <phoneticPr fontId="75" type="noConversion"/>
  </si>
  <si>
    <t>行政單位合計</t>
    <phoneticPr fontId="75" type="noConversion"/>
  </si>
  <si>
    <t>計網中心</t>
    <phoneticPr fontId="75" type="noConversion"/>
  </si>
  <si>
    <t>電腦教室新增軟體費</t>
    <phoneticPr fontId="75" type="noConversion"/>
  </si>
  <si>
    <t>計網中心電腦教室新增軟體</t>
    <phoneticPr fontId="75" type="noConversion"/>
  </si>
  <si>
    <t>校園資訊系統開發費</t>
    <phoneticPr fontId="75" type="noConversion"/>
  </si>
  <si>
    <t>依各單位提出之新增需求評估辦理，校園資訊系統105年 發包970萬、109年擴充127萬 、111年擴充 484.6萬，112年編列300萬)</t>
    <phoneticPr fontId="75" type="noConversion"/>
  </si>
  <si>
    <t>小計</t>
    <phoneticPr fontId="75" type="noConversion"/>
  </si>
  <si>
    <t>教務處</t>
    <phoneticPr fontId="75" type="noConversion"/>
  </si>
  <si>
    <t>校園資訊系統擴充「課程地圖暨學生學習成效系統（含教學評量、課程回饋及教學品保系統）」需求</t>
    <phoneticPr fontId="75" type="noConversion"/>
  </si>
  <si>
    <t>為執行本校教學評量、課程回饋及教學品保業務工作</t>
    <phoneticPr fontId="75" type="noConversion"/>
  </si>
  <si>
    <t>總務處</t>
    <phoneticPr fontId="75" type="noConversion"/>
  </si>
  <si>
    <t xml:space="preserve">windows Sever最新標準版 </t>
    <phoneticPr fontId="75" type="noConversion"/>
  </si>
  <si>
    <t>出納組出納、薪資及零用金系統備援主機用</t>
    <phoneticPr fontId="75" type="noConversion"/>
  </si>
  <si>
    <t>SQL 最新標準版</t>
    <phoneticPr fontId="75" type="noConversion"/>
  </si>
  <si>
    <t>出納組出納、薪資及零用金系統備援主機用</t>
    <phoneticPr fontId="75" type="noConversion"/>
  </si>
  <si>
    <t>圖書館</t>
    <phoneticPr fontId="75" type="noConversion"/>
  </si>
  <si>
    <t>圖書館自動化系統主機Windows Server</t>
    <phoneticPr fontId="75" type="noConversion"/>
  </si>
  <si>
    <t>配合硬體汰換，購置作業系統，供圖書館自動化系統使用。</t>
    <phoneticPr fontId="75" type="noConversion"/>
  </si>
  <si>
    <t>圖書館自動化系統主機MS-SQL Server</t>
    <phoneticPr fontId="75" type="noConversion"/>
  </si>
  <si>
    <t>配合硬體汰換，購置MS-SQL Server，供圖書館自動化系統使用。</t>
    <phoneticPr fontId="75" type="noConversion"/>
  </si>
  <si>
    <t>VMware vSphere</t>
    <phoneticPr fontId="75" type="noConversion"/>
  </si>
  <si>
    <t>汰換虛擬主機管理軟體，購置於108.11.11，預計存放圖書館機房，供安裝管理虛擬主機使用。</t>
    <phoneticPr fontId="75" type="noConversion"/>
  </si>
  <si>
    <t>VM備份軟體-NAKIVO</t>
    <phoneticPr fontId="75" type="noConversion"/>
  </si>
  <si>
    <t>汰換虛擬主機備份軟體，購置於107.03.08，預計存放圖書館機房，供備份虛擬主機使用。</t>
    <phoneticPr fontId="75" type="noConversion"/>
  </si>
  <si>
    <t>Phantosys檢索區還原系統軟體</t>
    <phoneticPr fontId="75" type="noConversion"/>
  </si>
  <si>
    <t>汰換還原系統軟體，購置於102.7.9，預計存放1樓還書小間，供1F檢索區電腦還原使用。</t>
    <phoneticPr fontId="75" type="noConversion"/>
  </si>
  <si>
    <t>通識中心</t>
    <phoneticPr fontId="75" type="noConversion"/>
  </si>
  <si>
    <t>Easy test線上學習測驗平台</t>
  </si>
  <si>
    <t>(全民英檢新制模擬測驗題庫初試授權中級五回、中高級四回)。提供全校師生練習使用。</t>
    <phoneticPr fontId="75" type="noConversion"/>
  </si>
  <si>
    <t xml:space="preserve"> </t>
    <phoneticPr fontId="75" type="noConversion"/>
  </si>
  <si>
    <t>師培處</t>
    <phoneticPr fontId="75" type="noConversion"/>
  </si>
  <si>
    <t>111年建置畢業生問卷平台新系統，持續評估需求及系統使用情形後辦理。</t>
    <phoneticPr fontId="75" type="noConversion"/>
  </si>
  <si>
    <t>職涯歷程資訊系統功能擴充及新增需求等</t>
    <phoneticPr fontId="75" type="noConversion"/>
  </si>
  <si>
    <t>111年建置職涯歷程資訊系統，經評估新增線上簽到以及頁面新增項目等新增擴充功能。</t>
    <phoneticPr fontId="75" type="noConversion"/>
  </si>
  <si>
    <t>人文學院合計</t>
    <phoneticPr fontId="75" type="noConversion"/>
  </si>
  <si>
    <t>音樂系</t>
    <phoneticPr fontId="75" type="noConversion"/>
  </si>
  <si>
    <t>Pro Apps Bundle 教育版</t>
    <phoneticPr fontId="75" type="noConversion"/>
  </si>
  <si>
    <t>音樂系必修課(音樂科技導論)及音樂數位化課程使用軟體迫切需求，且需搭配MAC使用，使學生於音樂工程上有進一步突破。</t>
    <phoneticPr fontId="75" type="noConversion"/>
  </si>
  <si>
    <t>小計</t>
    <phoneticPr fontId="75" type="noConversion"/>
  </si>
  <si>
    <t>教育學院合計</t>
    <phoneticPr fontId="75" type="noConversion"/>
  </si>
  <si>
    <t>Adobe Arcobat</t>
    <phoneticPr fontId="75" type="noConversion"/>
  </si>
  <si>
    <t>新增-幼教系2套、教育學院1套、
教育系2套、特教系2套、體育系2套、資統所2套、教專學程2套（安裝於工讀生電腦，協助處理院及系所活動海報製作、會議資料彙整及系刊製作等使用）</t>
    <phoneticPr fontId="75" type="noConversion"/>
  </si>
  <si>
    <t>體育系</t>
    <phoneticPr fontId="75" type="noConversion"/>
  </si>
  <si>
    <r>
      <t>sigma plot</t>
    </r>
    <r>
      <rPr>
        <sz val="12"/>
        <color indexed="8"/>
        <rFont val="標楷體"/>
        <family val="4"/>
        <charset val="136"/>
      </rPr>
      <t>統計繪圖軟體</t>
    </r>
    <phoneticPr fontId="75" type="noConversion"/>
  </si>
  <si>
    <t>體育系新增-可繪製統計資料的相關圖形，適用於運動技術分析、運動統計學、運動統計學專題研究課程</t>
    <phoneticPr fontId="75" type="noConversion"/>
  </si>
  <si>
    <t>理學院合計</t>
    <phoneticPr fontId="75" type="noConversion"/>
  </si>
  <si>
    <t>數位系</t>
    <phoneticPr fontId="75" type="noConversion"/>
  </si>
  <si>
    <t>IBM SPSS Amos</t>
    <phoneticPr fontId="75" type="noConversion"/>
  </si>
  <si>
    <t>原已採購2套，因應學生上課套數不足，擬增加採購套數</t>
    <phoneticPr fontId="75" type="noConversion"/>
  </si>
  <si>
    <t>軟體總計</t>
    <phoneticPr fontId="75" type="noConversion"/>
  </si>
  <si>
    <t>113年度各單位電腦硬體預算</t>
    <phoneticPr fontId="75" type="noConversion"/>
  </si>
  <si>
    <t>審核結果</t>
    <phoneticPr fontId="75" type="noConversion"/>
  </si>
  <si>
    <t>學術單位合計</t>
    <phoneticPr fontId="75" type="noConversion"/>
  </si>
  <si>
    <t>學術單位合計</t>
    <phoneticPr fontId="75" type="noConversion"/>
  </si>
  <si>
    <t>113年度各單位電腦軟體預算</t>
    <phoneticPr fontId="75" type="noConversion"/>
  </si>
  <si>
    <t>審核結果</t>
    <phoneticPr fontId="75" type="noConversion"/>
  </si>
  <si>
    <t>加會資產經營管理組：</t>
    <phoneticPr fontId="75" type="noConversion"/>
  </si>
  <si>
    <t>112年度                 核定數</t>
    <phoneticPr fontId="75" type="noConversion"/>
  </si>
  <si>
    <t>113年度                        需求數</t>
    <phoneticPr fontId="7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</si>
</sst>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1" formatCode="_-* #,##0_-;\-* #,##0_-;_-* &quot;-&quot;_-;_-@_-"/>
    <numFmt numFmtId="43" formatCode="_-* #,##0.00_-;\-* #,##0.00_-;_-* &quot;-&quot;??_-;_-@_-"/>
    <numFmt numFmtId="176" formatCode="\ #,##0.00\ ;\-#,##0.00\ ;\-00\ ;\ @\ "/>
    <numFmt numFmtId="177" formatCode="[$$]#,##0.00\ ;\-[$$]#,##0.00\ ;[$$]\-00\ ;\ @\ "/>
    <numFmt numFmtId="178" formatCode="\ 0\ ;&quot; \\\-&quot;0\ ;&quot; - &quot;;\ @\ "/>
    <numFmt numFmtId="179" formatCode="\ #,##0.00\ ;&quot; \\\-&quot;#,##0.00\ ;\-00\ ;\ @\ "/>
    <numFmt numFmtId="180" formatCode="&quot; \&quot;0\ ;&quot; \\\\-&quot;0\ ;&quot; \- &quot;;\ @\ "/>
    <numFmt numFmtId="181" formatCode="&quot; \&quot;#,##0.00\ ;&quot; \\\\-&quot;#,##0.00\ ;&quot; \-&quot;00\ ;\ @\ "/>
    <numFmt numFmtId="182" formatCode="\ 0\ ;\-0\ ;\-00\ ;\ @\ "/>
    <numFmt numFmtId="183" formatCode="0\ "/>
    <numFmt numFmtId="184" formatCode="\ 0\ ;\-0\ ;&quot; - &quot;;\ @\ "/>
    <numFmt numFmtId="185" formatCode="0\ ;\(0\)"/>
    <numFmt numFmtId="186" formatCode="0\ ;[Red]\(0\)"/>
    <numFmt numFmtId="187" formatCode="#,##0;[Red]#,##0"/>
    <numFmt numFmtId="188" formatCode="\ #,##0\ ;\-#,##0\ ;\-00\ ;\ @\ "/>
    <numFmt numFmtId="189" formatCode="_-* #,##0_-;\-* #,##0_-;_-* &quot;-&quot;??_-;_-@_-"/>
    <numFmt numFmtId="190" formatCode="#,##0_ "/>
    <numFmt numFmtId="191" formatCode="#,##0_);[Red]\(#,##0\)"/>
    <numFmt numFmtId="192" formatCode="0_);[Red]\(0\)"/>
    <numFmt numFmtId="193" formatCode="&quot;$&quot;#,##0_);[Red]\(&quot;$&quot;#,##0\)"/>
    <numFmt numFmtId="194" formatCode="&quot;$&quot;#,##0"/>
  </numFmts>
  <fonts count="111">
    <font>
      <sz val="12"/>
      <color rgb="FF000000"/>
      <name val="新細明體"/>
      <charset val="136"/>
    </font>
    <font>
      <sz val="12"/>
      <color rgb="FFFFFFFF"/>
      <name val="新細明體"/>
      <family val="1"/>
      <charset val="136"/>
    </font>
    <font>
      <sz val="12"/>
      <color rgb="FF000000"/>
      <name val="Times New Roman"/>
      <family val="1"/>
    </font>
    <font>
      <sz val="12"/>
      <color rgb="FF000000"/>
      <name val="掉葡羹"/>
      <charset val="136"/>
    </font>
    <font>
      <sz val="12"/>
      <color rgb="FF993300"/>
      <name val="新細明體"/>
      <family val="1"/>
      <charset val="136"/>
    </font>
    <font>
      <b/>
      <sz val="12"/>
      <color rgb="FF000000"/>
      <name val="新細明體"/>
      <family val="1"/>
      <charset val="136"/>
    </font>
    <font>
      <sz val="12"/>
      <color rgb="FF008000"/>
      <name val="新細明體"/>
      <family val="1"/>
      <charset val="136"/>
    </font>
    <font>
      <b/>
      <sz val="12"/>
      <color rgb="FFFF9900"/>
      <name val="新細明體"/>
      <family val="1"/>
      <charset val="136"/>
    </font>
    <font>
      <sz val="12"/>
      <color rgb="FFFF9900"/>
      <name val="新細明體"/>
      <family val="1"/>
      <charset val="136"/>
    </font>
    <font>
      <i/>
      <sz val="12"/>
      <color rgb="FF808080"/>
      <name val="新細明體"/>
      <family val="1"/>
      <charset val="136"/>
    </font>
    <font>
      <b/>
      <sz val="15"/>
      <color rgb="FF003366"/>
      <name val="新細明體"/>
      <family val="1"/>
      <charset val="136"/>
    </font>
    <font>
      <b/>
      <sz val="13"/>
      <color rgb="FF003366"/>
      <name val="新細明體"/>
      <family val="1"/>
      <charset val="136"/>
    </font>
    <font>
      <b/>
      <sz val="11"/>
      <color rgb="FF003366"/>
      <name val="新細明體"/>
      <family val="1"/>
      <charset val="136"/>
    </font>
    <font>
      <b/>
      <sz val="18"/>
      <color rgb="FF003366"/>
      <name val="新細明體"/>
      <family val="1"/>
      <charset val="136"/>
    </font>
    <font>
      <sz val="12"/>
      <color rgb="FF333399"/>
      <name val="新細明體"/>
      <family val="1"/>
      <charset val="136"/>
    </font>
    <font>
      <b/>
      <sz val="12"/>
      <color rgb="FF333333"/>
      <name val="新細明體"/>
      <family val="1"/>
      <charset val="136"/>
    </font>
    <font>
      <b/>
      <sz val="12"/>
      <color rgb="FFFFFFFF"/>
      <name val="新細明體"/>
      <family val="1"/>
      <charset val="136"/>
    </font>
    <font>
      <sz val="12"/>
      <color rgb="FF800080"/>
      <name val="新細明體"/>
      <family val="1"/>
      <charset val="136"/>
    </font>
    <font>
      <sz val="12"/>
      <color rgb="FFFF0000"/>
      <name val="新細明體"/>
      <family val="1"/>
      <charset val="136"/>
    </font>
    <font>
      <sz val="12"/>
      <color rgb="FF000000"/>
      <name val="微軟正黑體"/>
      <family val="2"/>
      <charset val="136"/>
    </font>
    <font>
      <sz val="12"/>
      <color rgb="FF000000"/>
      <name val="微軟正黑體"/>
      <family val="2"/>
      <charset val="136"/>
    </font>
    <font>
      <u/>
      <sz val="16"/>
      <color rgb="FF000000"/>
      <name val="微軟正黑體"/>
      <family val="2"/>
      <charset val="136"/>
    </font>
    <font>
      <sz val="14"/>
      <color rgb="FF000000"/>
      <name val="微軟正黑體"/>
      <family val="2"/>
      <charset val="136"/>
    </font>
    <font>
      <sz val="14"/>
      <color rgb="FF000000"/>
      <name val="微軟正黑體"/>
      <family val="2"/>
      <charset val="136"/>
    </font>
    <font>
      <b/>
      <sz val="12"/>
      <color rgb="FF000000"/>
      <name val="微軟正黑體"/>
      <family val="2"/>
      <charset val="136"/>
    </font>
    <font>
      <sz val="12"/>
      <color rgb="FFFF0000"/>
      <name val="微軟正黑體"/>
      <family val="2"/>
      <charset val="136"/>
    </font>
    <font>
      <b/>
      <sz val="10"/>
      <color rgb="FFFF0000"/>
      <name val="微軟正黑體"/>
      <family val="2"/>
      <charset val="136"/>
    </font>
    <font>
      <sz val="8"/>
      <color rgb="FFA6A6A6"/>
      <name val="微軟正黑體"/>
      <family val="2"/>
      <charset val="136"/>
    </font>
    <font>
      <b/>
      <sz val="12"/>
      <color rgb="FFFF0000"/>
      <name val="微軟正黑體"/>
      <family val="2"/>
      <charset val="136"/>
    </font>
    <font>
      <b/>
      <u/>
      <sz val="12"/>
      <color rgb="FFFF0000"/>
      <name val="微軟正黑體"/>
      <family val="2"/>
      <charset val="136"/>
    </font>
    <font>
      <u/>
      <sz val="12"/>
      <color rgb="FF000000"/>
      <name val="微軟正黑體"/>
      <family val="2"/>
      <charset val="136"/>
    </font>
    <font>
      <sz val="12"/>
      <color rgb="FF000000"/>
      <name val="標楷體"/>
      <family val="4"/>
      <charset val="136"/>
    </font>
    <font>
      <sz val="11"/>
      <color rgb="FF000000"/>
      <name val="新細明體"/>
      <family val="1"/>
      <charset val="136"/>
    </font>
    <font>
      <sz val="20"/>
      <color rgb="FF000000"/>
      <name val="新細明體"/>
      <family val="1"/>
      <charset val="136"/>
    </font>
    <font>
      <u/>
      <sz val="26"/>
      <color rgb="FF000000"/>
      <name val="標楷體"/>
      <family val="4"/>
      <charset val="136"/>
    </font>
    <font>
      <sz val="16"/>
      <color rgb="FF000000"/>
      <name val="新細明體"/>
      <family val="1"/>
      <charset val="136"/>
    </font>
    <font>
      <sz val="24"/>
      <color rgb="FF000000"/>
      <name val="標楷體"/>
      <family val="4"/>
      <charset val="136"/>
    </font>
    <font>
      <sz val="24"/>
      <color rgb="FF000000"/>
      <name val="標楷體"/>
      <family val="4"/>
      <charset val="136"/>
    </font>
    <font>
      <b/>
      <sz val="16"/>
      <color rgb="FF000000"/>
      <name val="標楷體"/>
      <family val="4"/>
      <charset val="136"/>
    </font>
    <font>
      <b/>
      <sz val="11"/>
      <color rgb="FF000000"/>
      <name val="標楷體"/>
      <family val="4"/>
      <charset val="136"/>
    </font>
    <font>
      <b/>
      <sz val="18"/>
      <color rgb="FF000000"/>
      <name val="標楷體"/>
      <family val="4"/>
      <charset val="136"/>
    </font>
    <font>
      <sz val="18"/>
      <color rgb="FF000000"/>
      <name val="標楷體"/>
      <family val="4"/>
      <charset val="136"/>
    </font>
    <font>
      <sz val="20"/>
      <color rgb="FF000000"/>
      <name val="標楷體"/>
      <family val="4"/>
      <charset val="136"/>
    </font>
    <font>
      <sz val="20"/>
      <color rgb="FF000000"/>
      <name val="標楷體"/>
      <family val="4"/>
      <charset val="136"/>
    </font>
    <font>
      <b/>
      <sz val="16"/>
      <color rgb="FF000000"/>
      <name val="新細明體"/>
      <family val="1"/>
      <charset val="136"/>
    </font>
    <font>
      <sz val="16"/>
      <color rgb="FF000000"/>
      <name val="標楷體"/>
      <family val="4"/>
      <charset val="136"/>
    </font>
    <font>
      <sz val="14"/>
      <color rgb="FF000000"/>
      <name val="新細明體"/>
      <family val="1"/>
      <charset val="136"/>
    </font>
    <font>
      <u/>
      <sz val="12"/>
      <color rgb="FF0000FF"/>
      <name val="新細明體"/>
      <family val="1"/>
      <charset val="136"/>
    </font>
    <font>
      <sz val="15"/>
      <color rgb="FF000000"/>
      <name val="標楷體"/>
      <family val="4"/>
      <charset val="136"/>
    </font>
    <font>
      <sz val="14"/>
      <color rgb="FF000000"/>
      <name val="標楷體"/>
      <family val="4"/>
      <charset val="136"/>
    </font>
    <font>
      <sz val="13"/>
      <color rgb="FF000000"/>
      <name val="標楷體"/>
      <family val="4"/>
      <charset val="136"/>
    </font>
    <font>
      <b/>
      <sz val="20"/>
      <color rgb="FF000000"/>
      <name val="標楷體"/>
      <family val="4"/>
      <charset val="136"/>
    </font>
    <font>
      <b/>
      <sz val="14"/>
      <color rgb="FF000000"/>
      <name val="微軟正黑體"/>
      <family val="2"/>
      <charset val="136"/>
    </font>
    <font>
      <sz val="16"/>
      <color rgb="FF000000"/>
      <name val="微軟正黑體"/>
      <family val="2"/>
      <charset val="136"/>
    </font>
    <font>
      <b/>
      <sz val="14"/>
      <color rgb="FF008080"/>
      <name val="微軟正黑體"/>
      <family val="2"/>
      <charset val="136"/>
    </font>
    <font>
      <sz val="8"/>
      <color rgb="FF808080"/>
      <name val="微軟正黑體"/>
      <family val="2"/>
      <charset val="136"/>
    </font>
    <font>
      <u/>
      <sz val="18"/>
      <color rgb="FF000000"/>
      <name val="微軟正黑體"/>
      <family val="2"/>
      <charset val="136"/>
    </font>
    <font>
      <sz val="14"/>
      <color rgb="FFFF0000"/>
      <name val="微軟正黑體"/>
      <family val="2"/>
      <charset val="136"/>
    </font>
    <font>
      <b/>
      <sz val="11"/>
      <color rgb="FFFF0000"/>
      <name val="微軟正黑體"/>
      <family val="2"/>
      <charset val="136"/>
    </font>
    <font>
      <sz val="9"/>
      <color rgb="FF808080"/>
      <name val="微軟正黑體"/>
      <family val="2"/>
      <charset val="136"/>
    </font>
    <font>
      <sz val="18"/>
      <color rgb="FF000000"/>
      <name val="微軟正黑體"/>
      <family val="2"/>
      <charset val="136"/>
    </font>
    <font>
      <sz val="13"/>
      <color rgb="FF000000"/>
      <name val="微軟正黑體"/>
      <family val="2"/>
      <charset val="136"/>
    </font>
    <font>
      <b/>
      <sz val="13"/>
      <color rgb="FF000000"/>
      <name val="微軟正黑體"/>
      <family val="2"/>
      <charset val="136"/>
    </font>
    <font>
      <sz val="13"/>
      <color rgb="FFFF0000"/>
      <name val="微軟正黑體"/>
      <family val="2"/>
      <charset val="136"/>
    </font>
    <font>
      <b/>
      <u/>
      <sz val="14"/>
      <color rgb="FFFF0000"/>
      <name val="微軟正黑體"/>
      <family val="2"/>
      <charset val="136"/>
    </font>
    <font>
      <sz val="10"/>
      <color rgb="FF000000"/>
      <name val="標楷體"/>
      <family val="4"/>
      <charset val="136"/>
    </font>
    <font>
      <sz val="9"/>
      <color rgb="FF000000"/>
      <name val="標楷體"/>
      <family val="4"/>
      <charset val="136"/>
    </font>
    <font>
      <sz val="16"/>
      <color rgb="FF000000"/>
      <name val="標楷體"/>
      <family val="4"/>
      <charset val="136"/>
    </font>
    <font>
      <sz val="12"/>
      <color rgb="FF000000"/>
      <name val="標楷體"/>
      <family val="4"/>
      <charset val="136"/>
    </font>
    <font>
      <sz val="11"/>
      <color rgb="FF000000"/>
      <name val="標楷體"/>
      <family val="4"/>
      <charset val="136"/>
    </font>
    <font>
      <b/>
      <sz val="12"/>
      <color rgb="FF000000"/>
      <name val="標楷體"/>
      <family val="4"/>
      <charset val="136"/>
    </font>
    <font>
      <u/>
      <sz val="24"/>
      <color rgb="FF000000"/>
      <name val="標楷體"/>
      <family val="4"/>
      <charset val="136"/>
    </font>
    <font>
      <sz val="22"/>
      <color rgb="FF000000"/>
      <name val="標楷體"/>
      <family val="4"/>
      <charset val="136"/>
    </font>
    <font>
      <sz val="15"/>
      <color rgb="FF000000"/>
      <name val="標楷體"/>
      <family val="4"/>
      <charset val="136"/>
    </font>
    <font>
      <sz val="12"/>
      <color rgb="FF000000"/>
      <name val="新細明體"/>
      <family val="1"/>
      <charset val="136"/>
    </font>
    <font>
      <sz val="9"/>
      <name val="新細明體"/>
      <family val="1"/>
      <charset val="136"/>
    </font>
    <font>
      <sz val="12"/>
      <name val="新細明體"/>
      <family val="1"/>
      <charset val="136"/>
    </font>
    <font>
      <sz val="20"/>
      <name val="標楷體"/>
      <family val="4"/>
      <charset val="136"/>
    </font>
    <font>
      <u/>
      <sz val="20"/>
      <name val="標楷體"/>
      <family val="4"/>
      <charset val="136"/>
    </font>
    <font>
      <sz val="12"/>
      <name val="標楷體"/>
      <family val="4"/>
      <charset val="136"/>
    </font>
    <font>
      <sz val="18"/>
      <name val="標楷體"/>
      <family val="4"/>
      <charset val="136"/>
    </font>
    <font>
      <b/>
      <sz val="18"/>
      <name val="Times New Roman"/>
      <family val="1"/>
    </font>
    <font>
      <sz val="9"/>
      <name val="細明體"/>
      <family val="3"/>
      <charset val="136"/>
    </font>
    <font>
      <sz val="14"/>
      <name val="標楷體"/>
      <family val="4"/>
      <charset val="136"/>
    </font>
    <font>
      <sz val="8"/>
      <name val="標楷體"/>
      <family val="4"/>
      <charset val="136"/>
    </font>
    <font>
      <sz val="16"/>
      <name val="標楷體"/>
      <family val="4"/>
      <charset val="136"/>
    </font>
    <font>
      <sz val="13"/>
      <name val="標楷體"/>
      <family val="4"/>
      <charset val="136"/>
    </font>
    <font>
      <sz val="11"/>
      <name val="標楷體"/>
      <family val="4"/>
      <charset val="136"/>
    </font>
    <font>
      <sz val="9"/>
      <name val="標楷體"/>
      <family val="4"/>
      <charset val="136"/>
    </font>
    <font>
      <sz val="14"/>
      <color indexed="8"/>
      <name val="標楷體"/>
      <family val="4"/>
      <charset val="136"/>
    </font>
    <font>
      <b/>
      <sz val="16"/>
      <name val="標楷體"/>
      <family val="4"/>
      <charset val="136"/>
    </font>
    <font>
      <b/>
      <sz val="12"/>
      <name val="標楷體"/>
      <family val="4"/>
      <charset val="136"/>
    </font>
    <font>
      <sz val="10"/>
      <name val="標楷體"/>
      <family val="4"/>
      <charset val="136"/>
    </font>
    <font>
      <sz val="16"/>
      <color theme="1"/>
      <name val="標楷體"/>
      <family val="4"/>
      <charset val="136"/>
    </font>
    <font>
      <sz val="12"/>
      <name val="新細明體"/>
      <family val="1"/>
      <charset val="136"/>
      <scheme val="major"/>
    </font>
    <font>
      <sz val="8"/>
      <name val="新細明體"/>
      <family val="1"/>
      <charset val="136"/>
      <scheme val="minor"/>
    </font>
    <font>
      <sz val="12"/>
      <name val="新細明體"/>
      <family val="1"/>
      <charset val="136"/>
      <scheme val="minor"/>
    </font>
    <font>
      <sz val="8"/>
      <color theme="1"/>
      <name val="標楷體"/>
      <family val="4"/>
      <charset val="136"/>
    </font>
    <font>
      <sz val="8"/>
      <name val="新細明體"/>
      <family val="1"/>
      <charset val="136"/>
    </font>
    <font>
      <sz val="12"/>
      <color theme="1"/>
      <name val="細明體"/>
      <family val="3"/>
      <charset val="136"/>
    </font>
    <font>
      <sz val="12"/>
      <name val="細明體"/>
      <family val="3"/>
      <charset val="136"/>
    </font>
    <font>
      <sz val="18"/>
      <name val="新細明體"/>
      <family val="1"/>
      <charset val="136"/>
    </font>
    <font>
      <b/>
      <sz val="12"/>
      <name val="新細明體"/>
      <family val="1"/>
      <charset val="136"/>
    </font>
    <font>
      <b/>
      <sz val="14"/>
      <name val="新細明體"/>
      <family val="1"/>
      <charset val="136"/>
      <scheme val="minor"/>
    </font>
    <font>
      <b/>
      <sz val="12"/>
      <name val="新細明體"/>
      <family val="1"/>
      <charset val="136"/>
      <scheme val="minor"/>
    </font>
    <font>
      <sz val="12"/>
      <color theme="1"/>
      <name val="新細明體"/>
      <family val="1"/>
      <charset val="136"/>
    </font>
    <font>
      <sz val="10"/>
      <name val="新細明體"/>
      <family val="1"/>
      <charset val="136"/>
    </font>
    <font>
      <b/>
      <sz val="14"/>
      <name val="新細明體"/>
      <family val="1"/>
      <charset val="136"/>
    </font>
    <font>
      <sz val="12"/>
      <name val="Times New Roman"/>
      <family val="1"/>
    </font>
    <font>
      <sz val="12"/>
      <color indexed="8"/>
      <name val="標楷體"/>
      <family val="4"/>
      <charset val="136"/>
    </font>
    <font>
      <sz val="7"/>
      <name val="標楷體"/>
      <family val="4"/>
      <charset val="136"/>
    </font>
  </fonts>
  <fills count="30">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FF99CC"/>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FFFF99"/>
        <bgColor rgb="FFFFFFCC"/>
      </patternFill>
    </fill>
    <fill>
      <patternFill patternType="solid">
        <fgColor rgb="FFC0C0C0"/>
        <bgColor rgb="FFCCCCFF"/>
      </patternFill>
    </fill>
    <fill>
      <patternFill patternType="solid">
        <fgColor rgb="FFFFFFCC"/>
        <bgColor rgb="FFFFFFFF"/>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969696"/>
        <bgColor rgb="FFA6A6A6"/>
      </patternFill>
    </fill>
    <fill>
      <patternFill patternType="solid">
        <fgColor rgb="FFFFFF00"/>
        <bgColor rgb="FFFFFF00"/>
      </patternFill>
    </fill>
    <fill>
      <patternFill patternType="solid">
        <fgColor theme="0"/>
        <bgColor indexed="64"/>
      </patternFill>
    </fill>
    <fill>
      <patternFill patternType="solid">
        <fgColor rgb="FFFFFFFF"/>
        <bgColor rgb="FFFFFFFF"/>
      </patternFill>
    </fill>
    <fill>
      <patternFill patternType="solid">
        <fgColor rgb="FFFFFFFF"/>
        <bgColor indexed="64"/>
      </patternFill>
    </fill>
    <fill>
      <patternFill patternType="solid">
        <fgColor indexed="43"/>
        <bgColor indexed="64"/>
      </patternFill>
    </fill>
    <fill>
      <patternFill patternType="solid">
        <fgColor rgb="FFFFFF99"/>
        <bgColor indexed="64"/>
      </patternFill>
    </fill>
  </fills>
  <borders count="72">
    <border>
      <left/>
      <right/>
      <top/>
      <bottom/>
      <diagonal/>
    </border>
    <border>
      <left/>
      <right/>
      <top style="hair">
        <color rgb="FF333399"/>
      </top>
      <bottom style="hair">
        <color rgb="FF333399"/>
      </bottom>
      <diagonal/>
    </border>
    <border>
      <left style="hair">
        <color rgb="FF808080"/>
      </left>
      <right style="hair">
        <color rgb="FF808080"/>
      </right>
      <top style="hair">
        <color rgb="FF808080"/>
      </top>
      <bottom style="hair">
        <color rgb="FF808080"/>
      </bottom>
      <diagonal/>
    </border>
    <border>
      <left/>
      <right/>
      <top/>
      <bottom style="hair">
        <color rgb="FFFF9900"/>
      </bottom>
      <diagonal/>
    </border>
    <border>
      <left style="hair">
        <color rgb="FFC0C0C0"/>
      </left>
      <right style="hair">
        <color rgb="FFC0C0C0"/>
      </right>
      <top style="hair">
        <color rgb="FFC0C0C0"/>
      </top>
      <bottom style="hair">
        <color rgb="FFC0C0C0"/>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style="hair">
        <color rgb="FF333333"/>
      </left>
      <right style="hair">
        <color rgb="FF333333"/>
      </right>
      <top style="hair">
        <color rgb="FF333333"/>
      </top>
      <bottom style="hair">
        <color rgb="FF333333"/>
      </bottom>
      <diagonal/>
    </border>
    <border>
      <left/>
      <right/>
      <top/>
      <bottom style="medium">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medium">
        <color auto="1"/>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style="medium">
        <color auto="1"/>
      </top>
      <bottom/>
      <diagonal/>
    </border>
    <border>
      <left style="medium">
        <color auto="1"/>
      </left>
      <right style="hair">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medium">
        <color auto="1"/>
      </right>
      <top style="hair">
        <color auto="1"/>
      </top>
      <bottom style="hair">
        <color auto="1"/>
      </bottom>
      <diagonal/>
    </border>
    <border>
      <left/>
      <right/>
      <top/>
      <bottom style="hair">
        <color auto="1"/>
      </bottom>
      <diagonal/>
    </border>
    <border>
      <left/>
      <right/>
      <top style="hair">
        <color auto="1"/>
      </top>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hair">
        <color auto="1"/>
      </left>
      <right style="hair">
        <color auto="1"/>
      </right>
      <top/>
      <bottom style="hair">
        <color auto="1"/>
      </bottom>
      <diagonal/>
    </border>
    <border>
      <left style="medium">
        <color auto="1"/>
      </left>
      <right/>
      <top style="hair">
        <color auto="1"/>
      </top>
      <bottom style="hair">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hair">
        <color indexed="8"/>
      </left>
      <right style="hair">
        <color indexed="8"/>
      </right>
      <top style="hair">
        <color indexed="8"/>
      </top>
      <bottom style="hair">
        <color indexed="8"/>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
      <left style="medium">
        <color auto="1"/>
      </left>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95">
    <xf numFmtId="0" fontId="0" fillId="0" borderId="0"/>
    <xf numFmtId="0" fontId="74" fillId="2" borderId="0" applyBorder="0" applyProtection="0"/>
    <xf numFmtId="0" fontId="74" fillId="2" borderId="0" applyBorder="0" applyProtection="0"/>
    <xf numFmtId="0" fontId="74" fillId="3" borderId="0" applyBorder="0" applyProtection="0"/>
    <xf numFmtId="0" fontId="74" fillId="3" borderId="0" applyBorder="0" applyProtection="0"/>
    <xf numFmtId="0" fontId="74" fillId="4" borderId="0" applyBorder="0" applyProtection="0"/>
    <xf numFmtId="0" fontId="74" fillId="4" borderId="0" applyBorder="0" applyProtection="0"/>
    <xf numFmtId="0" fontId="74" fillId="5" borderId="0" applyBorder="0" applyProtection="0"/>
    <xf numFmtId="0" fontId="74" fillId="5" borderId="0" applyBorder="0" applyProtection="0"/>
    <xf numFmtId="0" fontId="74" fillId="6" borderId="0" applyBorder="0" applyProtection="0"/>
    <xf numFmtId="0" fontId="74" fillId="6" borderId="0" applyBorder="0" applyProtection="0"/>
    <xf numFmtId="0" fontId="74" fillId="7" borderId="0" applyBorder="0" applyProtection="0"/>
    <xf numFmtId="0" fontId="74" fillId="7" borderId="0" applyBorder="0" applyProtection="0"/>
    <xf numFmtId="0" fontId="74" fillId="8" borderId="0" applyBorder="0" applyProtection="0"/>
    <xf numFmtId="0" fontId="74" fillId="8" borderId="0" applyBorder="0" applyProtection="0"/>
    <xf numFmtId="0" fontId="74" fillId="9" borderId="0" applyBorder="0" applyProtection="0"/>
    <xf numFmtId="0" fontId="74" fillId="9" borderId="0" applyBorder="0" applyProtection="0"/>
    <xf numFmtId="0" fontId="74" fillId="10" borderId="0" applyBorder="0" applyProtection="0"/>
    <xf numFmtId="0" fontId="74" fillId="10" borderId="0" applyBorder="0" applyProtection="0"/>
    <xf numFmtId="0" fontId="74" fillId="5" borderId="0" applyBorder="0" applyProtection="0"/>
    <xf numFmtId="0" fontId="74" fillId="5" borderId="0" applyBorder="0" applyProtection="0"/>
    <xf numFmtId="0" fontId="74" fillId="8" borderId="0" applyBorder="0" applyProtection="0"/>
    <xf numFmtId="0" fontId="74" fillId="8" borderId="0" applyBorder="0" applyProtection="0"/>
    <xf numFmtId="0" fontId="74" fillId="11" borderId="0" applyBorder="0" applyProtection="0"/>
    <xf numFmtId="0" fontId="74" fillId="11" borderId="0" applyBorder="0" applyProtection="0"/>
    <xf numFmtId="0" fontId="1" fillId="12" borderId="0" applyBorder="0" applyProtection="0"/>
    <xf numFmtId="0" fontId="1" fillId="12" borderId="0" applyBorder="0" applyProtection="0"/>
    <xf numFmtId="0" fontId="1" fillId="9" borderId="0" applyBorder="0" applyProtection="0"/>
    <xf numFmtId="0" fontId="1" fillId="9" borderId="0" applyBorder="0" applyProtection="0"/>
    <xf numFmtId="0" fontId="1" fillId="10" borderId="0" applyBorder="0" applyProtection="0"/>
    <xf numFmtId="0" fontId="1" fillId="10" borderId="0" applyBorder="0" applyProtection="0"/>
    <xf numFmtId="0" fontId="1" fillId="13" borderId="0" applyBorder="0" applyProtection="0"/>
    <xf numFmtId="0" fontId="1" fillId="13" borderId="0" applyBorder="0" applyProtection="0"/>
    <xf numFmtId="0" fontId="1" fillId="14" borderId="0" applyBorder="0" applyProtection="0"/>
    <xf numFmtId="0" fontId="1" fillId="14" borderId="0" applyBorder="0" applyProtection="0"/>
    <xf numFmtId="0" fontId="1" fillId="15" borderId="0" applyBorder="0" applyProtection="0"/>
    <xf numFmtId="0" fontId="1" fillId="15" borderId="0" applyBorder="0" applyProtection="0"/>
    <xf numFmtId="0" fontId="2" fillId="0" borderId="0" applyBorder="0" applyProtection="0">
      <alignment vertical="center"/>
    </xf>
    <xf numFmtId="0" fontId="3"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2"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alignment vertical="center"/>
    </xf>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applyProtection="0">
      <alignment vertical="center"/>
    </xf>
    <xf numFmtId="0" fontId="74" fillId="0" borderId="0" applyBorder="0" applyProtection="0"/>
    <xf numFmtId="0" fontId="74" fillId="0" borderId="0" applyBorder="0" applyProtection="0"/>
    <xf numFmtId="0" fontId="74" fillId="0" borderId="0" applyBorder="0" applyProtection="0">
      <alignment vertical="center"/>
    </xf>
    <xf numFmtId="0" fontId="74" fillId="0" borderId="0" applyBorder="0" applyProtection="0"/>
    <xf numFmtId="0" fontId="74" fillId="0" borderId="0" applyBorder="0" applyProtection="0"/>
    <xf numFmtId="0" fontId="74" fillId="0" borderId="0" applyBorder="0" applyProtection="0">
      <alignment vertical="center"/>
    </xf>
    <xf numFmtId="0" fontId="74" fillId="0" borderId="0" applyBorder="0" applyProtection="0"/>
    <xf numFmtId="176" fontId="74" fillId="0" borderId="0" applyBorder="0" applyProtection="0"/>
    <xf numFmtId="176" fontId="74" fillId="0" borderId="0" applyBorder="0" applyProtection="0"/>
    <xf numFmtId="176" fontId="74" fillId="0" borderId="0" applyBorder="0" applyProtection="0"/>
    <xf numFmtId="176" fontId="74" fillId="0" borderId="0" applyBorder="0" applyProtection="0"/>
    <xf numFmtId="176" fontId="74" fillId="0" borderId="0" applyBorder="0" applyProtection="0"/>
    <xf numFmtId="0" fontId="4" fillId="16" borderId="0" applyBorder="0" applyProtection="0"/>
    <xf numFmtId="0" fontId="4" fillId="16" borderId="0" applyBorder="0" applyProtection="0"/>
    <xf numFmtId="0" fontId="5" fillId="0" borderId="1" applyProtection="0"/>
    <xf numFmtId="0" fontId="5" fillId="0" borderId="1" applyProtection="0"/>
    <xf numFmtId="0" fontId="6" fillId="4" borderId="0" applyBorder="0" applyProtection="0"/>
    <xf numFmtId="0" fontId="6" fillId="4" borderId="0" applyBorder="0" applyProtection="0"/>
    <xf numFmtId="0" fontId="7" fillId="17" borderId="2" applyProtection="0"/>
    <xf numFmtId="0" fontId="7" fillId="17" borderId="2" applyProtection="0"/>
    <xf numFmtId="177" fontId="74" fillId="0" borderId="0" applyBorder="0" applyProtection="0"/>
    <xf numFmtId="177" fontId="74" fillId="0" borderId="0" applyBorder="0" applyProtection="0"/>
    <xf numFmtId="0" fontId="8" fillId="0" borderId="3" applyProtection="0"/>
    <xf numFmtId="0" fontId="8" fillId="0" borderId="3" applyProtection="0"/>
    <xf numFmtId="0" fontId="74" fillId="18" borderId="4" applyProtection="0"/>
    <xf numFmtId="0" fontId="9" fillId="0" borderId="0" applyBorder="0" applyProtection="0"/>
    <xf numFmtId="0" fontId="9" fillId="0" borderId="0" applyBorder="0" applyProtection="0"/>
    <xf numFmtId="0" fontId="1" fillId="19" borderId="0" applyBorder="0" applyProtection="0"/>
    <xf numFmtId="0" fontId="1" fillId="19" borderId="0" applyBorder="0" applyProtection="0"/>
    <xf numFmtId="0" fontId="1" fillId="20" borderId="0" applyBorder="0" applyProtection="0"/>
    <xf numFmtId="0" fontId="1" fillId="20" borderId="0" applyBorder="0" applyProtection="0"/>
    <xf numFmtId="0" fontId="1" fillId="21" borderId="0" applyBorder="0" applyProtection="0"/>
    <xf numFmtId="0" fontId="1" fillId="21" borderId="0" applyBorder="0" applyProtection="0"/>
    <xf numFmtId="0" fontId="1" fillId="13" borderId="0" applyBorder="0" applyProtection="0"/>
    <xf numFmtId="0" fontId="1" fillId="13" borderId="0" applyBorder="0" applyProtection="0"/>
    <xf numFmtId="0" fontId="1" fillId="14" borderId="0" applyBorder="0" applyProtection="0"/>
    <xf numFmtId="0" fontId="1" fillId="14" borderId="0" applyBorder="0" applyProtection="0"/>
    <xf numFmtId="0" fontId="1" fillId="22" borderId="0" applyBorder="0" applyProtection="0"/>
    <xf numFmtId="0" fontId="1" fillId="22" borderId="0" applyBorder="0" applyProtection="0"/>
    <xf numFmtId="0" fontId="10" fillId="0" borderId="5" applyProtection="0"/>
    <xf numFmtId="0" fontId="11" fillId="0" borderId="6" applyProtection="0"/>
    <xf numFmtId="0" fontId="12" fillId="0" borderId="7" applyProtection="0"/>
    <xf numFmtId="0" fontId="12" fillId="0" borderId="7" applyProtection="0"/>
    <xf numFmtId="0" fontId="12" fillId="0" borderId="0" applyBorder="0" applyProtection="0"/>
    <xf numFmtId="0" fontId="12" fillId="0" borderId="0" applyBorder="0" applyProtection="0"/>
    <xf numFmtId="0" fontId="13" fillId="0" borderId="0" applyBorder="0" applyProtection="0"/>
    <xf numFmtId="0" fontId="14" fillId="7" borderId="2" applyProtection="0"/>
    <xf numFmtId="0" fontId="14" fillId="7" borderId="2" applyProtection="0"/>
    <xf numFmtId="0" fontId="15" fillId="17" borderId="8" applyProtection="0"/>
    <xf numFmtId="0" fontId="15" fillId="17" borderId="8" applyProtection="0"/>
    <xf numFmtId="0" fontId="16" fillId="23" borderId="8" applyProtection="0"/>
    <xf numFmtId="0" fontId="16" fillId="23" borderId="8" applyProtection="0"/>
    <xf numFmtId="0" fontId="17" fillId="3" borderId="0" applyBorder="0" applyProtection="0"/>
    <xf numFmtId="0" fontId="17" fillId="3" borderId="0" applyBorder="0" applyProtection="0"/>
    <xf numFmtId="0" fontId="18" fillId="0" borderId="0" applyBorder="0" applyProtection="0"/>
    <xf numFmtId="0" fontId="18" fillId="0" borderId="0" applyBorder="0" applyProtection="0"/>
    <xf numFmtId="178" fontId="74" fillId="0" borderId="0" applyBorder="0" applyProtection="0"/>
    <xf numFmtId="179" fontId="74" fillId="0" borderId="0" applyBorder="0" applyProtection="0"/>
    <xf numFmtId="180" fontId="74" fillId="0" borderId="0" applyBorder="0" applyProtection="0"/>
    <xf numFmtId="181" fontId="74" fillId="0" borderId="0" applyBorder="0" applyProtection="0"/>
    <xf numFmtId="0" fontId="47" fillId="0" borderId="0" applyBorder="0" applyProtection="0"/>
    <xf numFmtId="0" fontId="76" fillId="0" borderId="0"/>
    <xf numFmtId="43" fontId="76" fillId="0" borderId="0" applyFont="0" applyFill="0" applyBorder="0" applyAlignment="0" applyProtection="0"/>
    <xf numFmtId="0" fontId="74" fillId="0" borderId="0" applyNumberFormat="0" applyFont="0" applyBorder="0" applyProtection="0"/>
    <xf numFmtId="0" fontId="74" fillId="0" borderId="0" applyNumberFormat="0" applyBorder="0" applyProtection="0"/>
    <xf numFmtId="0" fontId="76" fillId="0" borderId="0">
      <alignment vertical="center"/>
    </xf>
    <xf numFmtId="43" fontId="76" fillId="0" borderId="0" applyFont="0" applyFill="0" applyBorder="0" applyAlignment="0" applyProtection="0">
      <alignment vertical="center"/>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cellStyleXfs>
  <cellXfs count="464">
    <xf numFmtId="0" fontId="0" fillId="0" borderId="0" xfId="0"/>
    <xf numFmtId="0" fontId="19" fillId="0" borderId="0" xfId="0" applyFont="1"/>
    <xf numFmtId="182" fontId="19" fillId="0" borderId="0" xfId="124" applyNumberFormat="1" applyFont="1"/>
    <xf numFmtId="0" fontId="19" fillId="0" borderId="0" xfId="0" applyFont="1" applyAlignment="1">
      <alignment horizontal="left"/>
    </xf>
    <xf numFmtId="0" fontId="24" fillId="0" borderId="9" xfId="0" applyFont="1" applyBorder="1" applyAlignment="1"/>
    <xf numFmtId="0" fontId="19" fillId="0" borderId="0" xfId="0" applyFont="1" applyAlignment="1"/>
    <xf numFmtId="0" fontId="19" fillId="0" borderId="0" xfId="0" applyFont="1" applyAlignment="1">
      <alignment horizontal="right"/>
    </xf>
    <xf numFmtId="0" fontId="19" fillId="0" borderId="0" xfId="0" applyFont="1" applyAlignment="1">
      <alignment vertical="center"/>
    </xf>
    <xf numFmtId="0" fontId="19" fillId="0" borderId="9" xfId="0" applyFont="1" applyBorder="1" applyAlignment="1">
      <alignment horizontal="right" vertical="center"/>
    </xf>
    <xf numFmtId="0" fontId="20" fillId="0" borderId="13" xfId="0" applyFont="1" applyBorder="1" applyAlignment="1">
      <alignment horizontal="center" vertical="center" wrapText="1"/>
    </xf>
    <xf numFmtId="0" fontId="19" fillId="0" borderId="13" xfId="0" applyFont="1" applyBorder="1"/>
    <xf numFmtId="183" fontId="19" fillId="0" borderId="13" xfId="0" applyNumberFormat="1" applyFont="1" applyBorder="1" applyAlignment="1">
      <alignment vertical="center"/>
    </xf>
    <xf numFmtId="182" fontId="20" fillId="0" borderId="13" xfId="124" applyNumberFormat="1" applyFont="1" applyBorder="1" applyAlignment="1">
      <alignment vertical="center"/>
    </xf>
    <xf numFmtId="0" fontId="19" fillId="0" borderId="14" xfId="0" applyFont="1" applyBorder="1"/>
    <xf numFmtId="0" fontId="27" fillId="0" borderId="13" xfId="0" applyFont="1" applyBorder="1"/>
    <xf numFmtId="0" fontId="19" fillId="0" borderId="14" xfId="0" applyFont="1" applyBorder="1" applyAlignment="1">
      <alignment horizontal="center" vertical="center" wrapText="1"/>
    </xf>
    <xf numFmtId="182" fontId="20" fillId="0" borderId="16" xfId="124" applyNumberFormat="1" applyFont="1" applyBorder="1" applyAlignment="1">
      <alignment horizontal="left" vertical="center"/>
    </xf>
    <xf numFmtId="0" fontId="19" fillId="0" borderId="17" xfId="0" applyFont="1" applyBorder="1"/>
    <xf numFmtId="0" fontId="24" fillId="0" borderId="19" xfId="0" applyFont="1" applyBorder="1" applyAlignment="1">
      <alignment vertical="center"/>
    </xf>
    <xf numFmtId="0" fontId="24" fillId="0" borderId="0" xfId="0" applyFont="1" applyAlignment="1">
      <alignment vertical="center"/>
    </xf>
    <xf numFmtId="0" fontId="19" fillId="0" borderId="0" xfId="0" applyFont="1" applyAlignment="1">
      <alignment horizontal="center"/>
    </xf>
    <xf numFmtId="0" fontId="0" fillId="0" borderId="0" xfId="0"/>
    <xf numFmtId="0" fontId="19" fillId="0" borderId="0" xfId="0" applyFont="1" applyAlignment="1">
      <alignment horizontal="right" vertical="top"/>
    </xf>
    <xf numFmtId="0" fontId="25" fillId="0" borderId="0" xfId="0" applyFont="1" applyAlignment="1">
      <alignment horizontal="left" vertical="top"/>
    </xf>
    <xf numFmtId="0" fontId="19" fillId="0" borderId="0" xfId="0" applyFont="1" applyAlignment="1">
      <alignment horizontal="left" vertical="top"/>
    </xf>
    <xf numFmtId="0" fontId="74" fillId="0" borderId="0" xfId="122" applyAlignment="1">
      <alignment vertical="center"/>
    </xf>
    <xf numFmtId="0" fontId="31" fillId="0" borderId="0" xfId="122" applyFont="1" applyAlignment="1">
      <alignment horizontal="left" vertical="center" wrapText="1"/>
    </xf>
    <xf numFmtId="0" fontId="32" fillId="0" borderId="0" xfId="122" applyFont="1" applyAlignment="1">
      <alignment vertical="center"/>
    </xf>
    <xf numFmtId="0" fontId="31" fillId="0" borderId="0" xfId="122" applyFont="1" applyAlignment="1">
      <alignment vertical="center"/>
    </xf>
    <xf numFmtId="0" fontId="33" fillId="0" borderId="0" xfId="122" applyFont="1" applyAlignment="1">
      <alignment vertical="center"/>
    </xf>
    <xf numFmtId="0" fontId="35" fillId="0" borderId="0" xfId="122" applyFont="1" applyAlignment="1">
      <alignment vertical="center"/>
    </xf>
    <xf numFmtId="182" fontId="38" fillId="0" borderId="0" xfId="124" applyNumberFormat="1" applyFont="1" applyAlignment="1">
      <alignment vertical="center"/>
    </xf>
    <xf numFmtId="182" fontId="39" fillId="0" borderId="0" xfId="124" applyNumberFormat="1" applyFont="1" applyAlignment="1">
      <alignment vertical="center"/>
    </xf>
    <xf numFmtId="182" fontId="40" fillId="0" borderId="0" xfId="124" applyNumberFormat="1" applyFont="1" applyAlignment="1">
      <alignment horizontal="center" vertical="center"/>
    </xf>
    <xf numFmtId="182" fontId="41" fillId="0" borderId="0" xfId="124" applyNumberFormat="1" applyFont="1" applyAlignment="1">
      <alignment horizontal="right" wrapText="1"/>
    </xf>
    <xf numFmtId="0" fontId="42" fillId="0" borderId="20" xfId="124" applyNumberFormat="1" applyFont="1" applyBorder="1" applyAlignment="1">
      <alignment horizontal="center" vertical="center" wrapText="1"/>
    </xf>
    <xf numFmtId="182" fontId="42" fillId="0" borderId="10" xfId="124" applyNumberFormat="1" applyFont="1" applyBorder="1" applyAlignment="1">
      <alignment horizontal="center" vertical="center" wrapText="1"/>
    </xf>
    <xf numFmtId="182" fontId="41" fillId="0" borderId="11" xfId="124" applyNumberFormat="1" applyFont="1" applyBorder="1" applyAlignment="1">
      <alignment horizontal="center" vertical="center" wrapText="1"/>
    </xf>
    <xf numFmtId="0" fontId="44" fillId="0" borderId="0" xfId="122" applyFont="1" applyAlignment="1">
      <alignment horizontal="center" vertical="center"/>
    </xf>
    <xf numFmtId="0" fontId="37" fillId="0" borderId="21" xfId="122" applyFont="1" applyBorder="1" applyAlignment="1">
      <alignment vertical="center" textRotation="255"/>
    </xf>
    <xf numFmtId="182" fontId="42" fillId="0" borderId="13" xfId="124" applyNumberFormat="1" applyFont="1" applyBorder="1" applyAlignment="1">
      <alignment horizontal="left" vertical="center" wrapText="1"/>
    </xf>
    <xf numFmtId="184" fontId="42" fillId="0" borderId="13" xfId="124" applyNumberFormat="1" applyFont="1" applyBorder="1" applyAlignment="1">
      <alignment vertical="center"/>
    </xf>
    <xf numFmtId="0" fontId="45" fillId="0" borderId="15" xfId="124" applyNumberFormat="1" applyFont="1" applyBorder="1" applyAlignment="1">
      <alignment horizontal="left" vertical="center" wrapText="1"/>
    </xf>
    <xf numFmtId="0" fontId="46" fillId="0" borderId="0" xfId="122" applyFont="1" applyAlignment="1">
      <alignment vertical="center"/>
    </xf>
    <xf numFmtId="0" fontId="45" fillId="0" borderId="15" xfId="124" applyNumberFormat="1" applyFont="1" applyBorder="1" applyAlignment="1">
      <alignment vertical="center" wrapText="1"/>
    </xf>
    <xf numFmtId="182" fontId="43" fillId="0" borderId="13" xfId="124" applyNumberFormat="1" applyFont="1" applyBorder="1" applyAlignment="1">
      <alignment horizontal="left" vertical="center" wrapText="1"/>
    </xf>
    <xf numFmtId="0" fontId="47" fillId="0" borderId="0" xfId="177" applyFont="1" applyAlignment="1">
      <alignment vertical="center"/>
    </xf>
    <xf numFmtId="185" fontId="42" fillId="0" borderId="13" xfId="124" applyNumberFormat="1" applyFont="1" applyBorder="1" applyAlignment="1">
      <alignment vertical="center"/>
    </xf>
    <xf numFmtId="185" fontId="42" fillId="0" borderId="13" xfId="124" applyNumberFormat="1" applyFont="1" applyBorder="1" applyAlignment="1">
      <alignment horizontal="right" vertical="center"/>
    </xf>
    <xf numFmtId="0" fontId="48" fillId="0" borderId="15" xfId="124" applyNumberFormat="1" applyFont="1" applyBorder="1" applyAlignment="1">
      <alignment vertical="center" wrapText="1"/>
    </xf>
    <xf numFmtId="0" fontId="49" fillId="0" borderId="15" xfId="124" applyNumberFormat="1" applyFont="1" applyBorder="1" applyAlignment="1">
      <alignment vertical="center" wrapText="1"/>
    </xf>
    <xf numFmtId="184" fontId="42" fillId="0" borderId="13" xfId="124" applyNumberFormat="1" applyFont="1" applyBorder="1" applyAlignment="1">
      <alignment horizontal="right" vertical="center"/>
    </xf>
    <xf numFmtId="185" fontId="46" fillId="0" borderId="0" xfId="122" applyNumberFormat="1" applyFont="1" applyAlignment="1">
      <alignment vertical="center"/>
    </xf>
    <xf numFmtId="0" fontId="50" fillId="0" borderId="15" xfId="124" applyNumberFormat="1" applyFont="1" applyBorder="1" applyAlignment="1">
      <alignment vertical="center" wrapText="1"/>
    </xf>
    <xf numFmtId="185" fontId="51" fillId="0" borderId="12" xfId="124" applyNumberFormat="1" applyFont="1" applyBorder="1" applyAlignment="1">
      <alignment vertical="center"/>
    </xf>
    <xf numFmtId="0" fontId="50" fillId="0" borderId="23" xfId="124" applyNumberFormat="1" applyFont="1" applyBorder="1" applyAlignment="1">
      <alignment vertical="center" wrapText="1"/>
    </xf>
    <xf numFmtId="0" fontId="52" fillId="0" borderId="19" xfId="0" applyFont="1" applyBorder="1" applyAlignment="1">
      <alignment vertical="center"/>
    </xf>
    <xf numFmtId="0" fontId="19" fillId="0" borderId="0" xfId="0" applyFont="1" applyAlignment="1">
      <alignment horizontal="center" vertical="center"/>
    </xf>
    <xf numFmtId="0" fontId="19" fillId="0" borderId="0" xfId="0" applyFont="1" applyAlignment="1">
      <alignment horizontal="left" vertical="center"/>
    </xf>
    <xf numFmtId="0" fontId="23" fillId="0" borderId="0" xfId="0" applyFont="1" applyAlignment="1">
      <alignment horizontal="left" vertical="center"/>
    </xf>
    <xf numFmtId="0" fontId="23" fillId="0" borderId="9" xfId="0" applyFont="1" applyBorder="1" applyAlignment="1">
      <alignment horizontal="left" vertical="center"/>
    </xf>
    <xf numFmtId="0" fontId="23" fillId="0" borderId="9" xfId="0" applyFont="1" applyBorder="1" applyAlignment="1">
      <alignment horizontal="right" vertical="center"/>
    </xf>
    <xf numFmtId="0" fontId="19" fillId="0" borderId="20" xfId="0" applyFont="1" applyBorder="1" applyAlignment="1">
      <alignment horizontal="center" vertical="center" wrapText="1"/>
    </xf>
    <xf numFmtId="0" fontId="19" fillId="0" borderId="10" xfId="0" applyFont="1" applyBorder="1" applyAlignment="1">
      <alignment horizontal="center" vertical="center" wrapText="1"/>
    </xf>
    <xf numFmtId="0" fontId="23" fillId="0" borderId="0" xfId="0" applyFont="1" applyAlignment="1">
      <alignment horizontal="left"/>
    </xf>
    <xf numFmtId="0" fontId="22" fillId="0" borderId="21" xfId="0" applyFont="1" applyBorder="1" applyAlignment="1">
      <alignment horizontal="center"/>
    </xf>
    <xf numFmtId="0" fontId="23" fillId="0" borderId="13" xfId="0" applyFont="1" applyBorder="1" applyAlignment="1">
      <alignment horizontal="left"/>
    </xf>
    <xf numFmtId="186" fontId="23" fillId="0" borderId="13" xfId="0" applyNumberFormat="1" applyFont="1" applyBorder="1" applyAlignment="1">
      <alignment horizontal="right" vertical="center"/>
    </xf>
    <xf numFmtId="186" fontId="23" fillId="0" borderId="15" xfId="0" applyNumberFormat="1" applyFont="1" applyBorder="1" applyAlignment="1">
      <alignment horizontal="right" vertical="center"/>
    </xf>
    <xf numFmtId="0" fontId="55" fillId="0" borderId="13" xfId="0" applyFont="1" applyBorder="1" applyAlignment="1">
      <alignment horizontal="left"/>
    </xf>
    <xf numFmtId="0" fontId="23" fillId="0" borderId="13" xfId="0" applyFont="1" applyBorder="1" applyAlignment="1">
      <alignment horizontal="center"/>
    </xf>
    <xf numFmtId="0" fontId="52" fillId="0" borderId="22" xfId="0" applyFont="1" applyBorder="1" applyAlignment="1">
      <alignment horizontal="center"/>
    </xf>
    <xf numFmtId="186" fontId="52" fillId="0" borderId="12" xfId="0" applyNumberFormat="1" applyFont="1" applyBorder="1" applyAlignment="1">
      <alignment horizontal="right" vertical="center"/>
    </xf>
    <xf numFmtId="186" fontId="52" fillId="0" borderId="23" xfId="0" applyNumberFormat="1" applyFont="1" applyBorder="1" applyAlignment="1">
      <alignment horizontal="right" vertical="center"/>
    </xf>
    <xf numFmtId="0" fontId="52" fillId="0" borderId="0" xfId="0" applyFont="1" applyAlignment="1">
      <alignment horizontal="left"/>
    </xf>
    <xf numFmtId="0" fontId="24" fillId="0" borderId="0" xfId="0" applyFont="1" applyAlignment="1">
      <alignment horizontal="left"/>
    </xf>
    <xf numFmtId="0" fontId="19" fillId="0" borderId="0" xfId="0" applyFont="1" applyAlignment="1">
      <alignment wrapText="1"/>
    </xf>
    <xf numFmtId="0" fontId="19" fillId="0" borderId="0" xfId="0" applyFont="1" applyAlignment="1">
      <alignment horizontal="center" vertical="top"/>
    </xf>
    <xf numFmtId="0" fontId="24" fillId="0" borderId="0" xfId="0" applyFont="1" applyAlignment="1">
      <alignment horizontal="center"/>
    </xf>
    <xf numFmtId="0" fontId="23" fillId="0" borderId="0" xfId="0" applyFont="1" applyAlignment="1">
      <alignment vertical="center"/>
    </xf>
    <xf numFmtId="0" fontId="23" fillId="0" borderId="0" xfId="0" applyFont="1"/>
    <xf numFmtId="0" fontId="22" fillId="0" borderId="13" xfId="0" applyFont="1" applyBorder="1" applyAlignment="1">
      <alignment horizontal="center" vertical="center" wrapText="1"/>
    </xf>
    <xf numFmtId="0" fontId="23" fillId="0" borderId="13" xfId="0" applyFont="1" applyBorder="1" applyAlignment="1">
      <alignment horizontal="center" vertical="center"/>
    </xf>
    <xf numFmtId="184" fontId="19" fillId="0" borderId="13" xfId="124" applyNumberFormat="1" applyFont="1" applyBorder="1" applyAlignment="1">
      <alignment vertical="center" wrapText="1"/>
    </xf>
    <xf numFmtId="184" fontId="23" fillId="0" borderId="13" xfId="124" applyNumberFormat="1" applyFont="1" applyBorder="1" applyAlignment="1">
      <alignment vertical="center" wrapText="1"/>
    </xf>
    <xf numFmtId="182" fontId="19" fillId="0" borderId="13" xfId="124" applyNumberFormat="1" applyFont="1" applyBorder="1" applyAlignment="1">
      <alignment vertical="center" wrapText="1"/>
    </xf>
    <xf numFmtId="0" fontId="23" fillId="0" borderId="0" xfId="0" applyFont="1" applyAlignment="1">
      <alignment vertical="center" wrapText="1"/>
    </xf>
    <xf numFmtId="0" fontId="19" fillId="0" borderId="13" xfId="0" applyFont="1" applyBorder="1" applyAlignment="1">
      <alignment horizontal="center" wrapText="1"/>
    </xf>
    <xf numFmtId="184" fontId="19" fillId="0" borderId="13" xfId="0" applyNumberFormat="1" applyFont="1" applyBorder="1" applyAlignment="1">
      <alignment wrapText="1"/>
    </xf>
    <xf numFmtId="184" fontId="19" fillId="0" borderId="13" xfId="0" applyNumberFormat="1" applyFont="1" applyBorder="1"/>
    <xf numFmtId="183" fontId="19" fillId="0" borderId="13" xfId="0" applyNumberFormat="1" applyFont="1" applyBorder="1" applyAlignment="1">
      <alignment horizontal="left" wrapText="1"/>
    </xf>
    <xf numFmtId="0" fontId="19" fillId="0" borderId="13" xfId="0" applyFont="1" applyBorder="1" applyAlignment="1">
      <alignment wrapText="1"/>
    </xf>
    <xf numFmtId="0" fontId="59" fillId="0" borderId="13" xfId="0" applyFont="1" applyBorder="1" applyAlignment="1">
      <alignment wrapText="1"/>
    </xf>
    <xf numFmtId="184" fontId="20" fillId="0" borderId="13" xfId="0" applyNumberFormat="1" applyFont="1" applyBorder="1" applyAlignment="1">
      <alignment vertical="center"/>
    </xf>
    <xf numFmtId="0" fontId="60" fillId="0" borderId="0" xfId="0" applyFont="1" applyAlignment="1">
      <alignment horizontal="center" vertical="center"/>
    </xf>
    <xf numFmtId="183" fontId="19" fillId="0" borderId="0" xfId="0" applyNumberFormat="1" applyFont="1" applyAlignment="1">
      <alignment horizontal="right" vertical="center" wrapText="1"/>
    </xf>
    <xf numFmtId="183" fontId="19" fillId="0" borderId="26" xfId="0" applyNumberFormat="1" applyFont="1" applyBorder="1" applyAlignment="1">
      <alignment horizontal="left" vertical="center"/>
    </xf>
    <xf numFmtId="183" fontId="19" fillId="0" borderId="0" xfId="0" applyNumberFormat="1" applyFont="1" applyAlignment="1">
      <alignment horizontal="center" vertical="center" wrapText="1"/>
    </xf>
    <xf numFmtId="0" fontId="24" fillId="0" borderId="0" xfId="0" applyFont="1" applyAlignment="1">
      <alignment horizontal="right" vertical="center"/>
    </xf>
    <xf numFmtId="0" fontId="65" fillId="0" borderId="0" xfId="123" applyFont="1" applyAlignment="1"/>
    <xf numFmtId="0" fontId="49" fillId="0" borderId="0" xfId="123" applyFont="1" applyAlignment="1"/>
    <xf numFmtId="0" fontId="69" fillId="0" borderId="0" xfId="123" applyFont="1" applyAlignment="1"/>
    <xf numFmtId="0" fontId="66" fillId="0" borderId="0" xfId="123" applyFont="1" applyAlignment="1"/>
    <xf numFmtId="0" fontId="31" fillId="0" borderId="0" xfId="123" applyFont="1" applyAlignment="1"/>
    <xf numFmtId="0" fontId="65" fillId="0" borderId="0" xfId="123" applyFont="1" applyAlignment="1">
      <alignment vertical="center"/>
    </xf>
    <xf numFmtId="0" fontId="31" fillId="0" borderId="0" xfId="123" applyFont="1" applyAlignment="1">
      <alignment horizontal="left"/>
    </xf>
    <xf numFmtId="0" fontId="49" fillId="0" borderId="0" xfId="123" applyFont="1" applyAlignment="1">
      <alignment vertical="center"/>
    </xf>
    <xf numFmtId="0" fontId="49" fillId="24" borderId="0" xfId="123" applyFont="1" applyFill="1" applyAlignment="1">
      <alignment vertical="center"/>
    </xf>
    <xf numFmtId="0" fontId="70" fillId="0" borderId="0" xfId="123" applyFont="1" applyAlignment="1">
      <alignment horizontal="center" vertical="center" wrapText="1"/>
    </xf>
    <xf numFmtId="0" fontId="31" fillId="0" borderId="0" xfId="123" applyFont="1" applyAlignment="1">
      <alignment vertical="top" wrapText="1"/>
    </xf>
    <xf numFmtId="0" fontId="42" fillId="0" borderId="10" xfId="124" applyNumberFormat="1" applyFont="1" applyBorder="1" applyAlignment="1">
      <alignment horizontal="center" vertical="center" wrapText="1"/>
    </xf>
    <xf numFmtId="188" fontId="41" fillId="0" borderId="13" xfId="124" applyNumberFormat="1" applyFont="1" applyBorder="1"/>
    <xf numFmtId="188" fontId="41" fillId="0" borderId="12" xfId="124" applyNumberFormat="1" applyFont="1" applyBorder="1"/>
    <xf numFmtId="188" fontId="41" fillId="0" borderId="16" xfId="124" applyNumberFormat="1" applyFont="1" applyBorder="1"/>
    <xf numFmtId="182" fontId="42" fillId="0" borderId="27" xfId="124" applyNumberFormat="1" applyFont="1" applyBorder="1" applyAlignment="1">
      <alignment horizontal="left" vertical="center" wrapText="1"/>
    </xf>
    <xf numFmtId="182" fontId="42" fillId="0" borderId="29" xfId="124" applyNumberFormat="1" applyFont="1" applyBorder="1" applyAlignment="1">
      <alignment horizontal="left" vertical="center" wrapText="1"/>
    </xf>
    <xf numFmtId="189" fontId="77" fillId="0" borderId="13" xfId="124" applyNumberFormat="1" applyFont="1" applyFill="1" applyBorder="1" applyAlignment="1">
      <alignment horizontal="left" vertical="center" wrapText="1"/>
    </xf>
    <xf numFmtId="0" fontId="79" fillId="0" borderId="0" xfId="178" applyFont="1" applyFill="1"/>
    <xf numFmtId="189" fontId="79" fillId="0" borderId="0" xfId="179" applyNumberFormat="1" applyFont="1" applyFill="1"/>
    <xf numFmtId="0" fontId="84" fillId="0" borderId="0" xfId="178" applyFont="1" applyFill="1"/>
    <xf numFmtId="0" fontId="86" fillId="0" borderId="34" xfId="178" applyFont="1" applyFill="1" applyBorder="1" applyAlignment="1">
      <alignment horizontal="center" vertical="center"/>
    </xf>
    <xf numFmtId="0" fontId="83" fillId="0" borderId="28" xfId="178" applyFont="1" applyFill="1" applyBorder="1" applyAlignment="1">
      <alignment horizontal="center" vertical="center"/>
    </xf>
    <xf numFmtId="0" fontId="85" fillId="0" borderId="28" xfId="178" applyFont="1" applyFill="1" applyBorder="1" applyAlignment="1">
      <alignment vertical="center" wrapText="1"/>
    </xf>
    <xf numFmtId="190" fontId="85" fillId="0" borderId="28" xfId="178" applyNumberFormat="1" applyFont="1" applyFill="1" applyBorder="1" applyAlignment="1">
      <alignment horizontal="right" vertical="center"/>
    </xf>
    <xf numFmtId="0" fontId="79" fillId="0" borderId="0" xfId="178" applyFont="1" applyFill="1" applyAlignment="1">
      <alignment vertical="center"/>
    </xf>
    <xf numFmtId="189" fontId="79" fillId="0" borderId="0" xfId="179" applyNumberFormat="1" applyFont="1" applyFill="1" applyAlignment="1">
      <alignment vertical="center"/>
    </xf>
    <xf numFmtId="41" fontId="85" fillId="0" borderId="28" xfId="178" applyNumberFormat="1" applyFont="1" applyFill="1" applyBorder="1" applyAlignment="1">
      <alignment horizontal="right" vertical="center"/>
    </xf>
    <xf numFmtId="0" fontId="83" fillId="25" borderId="36" xfId="180" applyFont="1" applyFill="1" applyBorder="1" applyAlignment="1">
      <alignment horizontal="left" vertical="center" wrapText="1"/>
    </xf>
    <xf numFmtId="0" fontId="85" fillId="0" borderId="37" xfId="178" applyFont="1" applyFill="1" applyBorder="1" applyAlignment="1">
      <alignment vertical="center" wrapText="1"/>
    </xf>
    <xf numFmtId="0" fontId="85" fillId="25" borderId="28" xfId="178" applyFont="1" applyFill="1" applyBorder="1" applyAlignment="1">
      <alignment vertical="center" wrapText="1"/>
    </xf>
    <xf numFmtId="189" fontId="88" fillId="0" borderId="0" xfId="179" applyNumberFormat="1" applyFont="1" applyFill="1" applyAlignment="1">
      <alignment horizontal="left" vertical="center" wrapText="1"/>
    </xf>
    <xf numFmtId="0" fontId="85" fillId="0" borderId="28" xfId="178" applyFont="1" applyFill="1" applyBorder="1" applyAlignment="1">
      <alignment horizontal="left" vertical="center" wrapText="1"/>
    </xf>
    <xf numFmtId="0" fontId="84" fillId="0" borderId="0" xfId="178" applyFont="1" applyFill="1" applyAlignment="1">
      <alignment horizontal="left" vertical="center" wrapText="1"/>
    </xf>
    <xf numFmtId="0" fontId="85" fillId="0" borderId="28" xfId="178" applyFont="1" applyFill="1" applyBorder="1" applyAlignment="1">
      <alignment vertical="top" wrapText="1"/>
    </xf>
    <xf numFmtId="0" fontId="84" fillId="0" borderId="0" xfId="178" applyFont="1" applyFill="1" applyAlignment="1">
      <alignment vertical="center" wrapText="1"/>
    </xf>
    <xf numFmtId="190" fontId="85" fillId="0" borderId="37" xfId="178" applyNumberFormat="1" applyFont="1" applyFill="1" applyBorder="1" applyAlignment="1">
      <alignment horizontal="right" vertical="center"/>
    </xf>
    <xf numFmtId="41" fontId="85" fillId="0" borderId="45" xfId="178" applyNumberFormat="1" applyFont="1" applyFill="1" applyBorder="1" applyAlignment="1">
      <alignment horizontal="right" vertical="center"/>
    </xf>
    <xf numFmtId="0" fontId="85" fillId="0" borderId="28" xfId="178" applyFont="1" applyBorder="1" applyAlignment="1">
      <alignment horizontal="left" vertical="center" wrapText="1"/>
    </xf>
    <xf numFmtId="0" fontId="79" fillId="0" borderId="0" xfId="178" applyFont="1" applyFill="1" applyAlignment="1">
      <alignment horizontal="center" vertical="center"/>
    </xf>
    <xf numFmtId="189" fontId="79" fillId="0" borderId="0" xfId="179" applyNumberFormat="1" applyFont="1" applyFill="1" applyAlignment="1">
      <alignment horizontal="center" vertical="center"/>
    </xf>
    <xf numFmtId="0" fontId="83" fillId="0" borderId="28" xfId="178" applyFont="1" applyFill="1" applyBorder="1" applyAlignment="1">
      <alignment horizontal="center" vertical="center" wrapText="1"/>
    </xf>
    <xf numFmtId="0" fontId="45" fillId="0" borderId="47" xfId="178" applyFont="1" applyFill="1" applyBorder="1" applyAlignment="1">
      <alignment vertical="center" wrapText="1"/>
    </xf>
    <xf numFmtId="0" fontId="89" fillId="0" borderId="48" xfId="180" applyNumberFormat="1" applyFont="1" applyFill="1" applyBorder="1" applyAlignment="1">
      <alignment horizontal="left" vertical="center"/>
    </xf>
    <xf numFmtId="41" fontId="85" fillId="0" borderId="37" xfId="178" applyNumberFormat="1" applyFont="1" applyFill="1" applyBorder="1" applyAlignment="1">
      <alignment horizontal="right" vertical="center"/>
    </xf>
    <xf numFmtId="190" fontId="80" fillId="29" borderId="52" xfId="178" applyNumberFormat="1" applyFont="1" applyFill="1" applyBorder="1" applyAlignment="1">
      <alignment horizontal="right" vertical="center"/>
    </xf>
    <xf numFmtId="0" fontId="91" fillId="0" borderId="0" xfId="178" applyFont="1" applyFill="1" applyAlignment="1">
      <alignment vertical="center"/>
    </xf>
    <xf numFmtId="189" fontId="91" fillId="0" borderId="0" xfId="179" applyNumberFormat="1" applyFont="1" applyFill="1" applyAlignment="1">
      <alignment vertical="center"/>
    </xf>
    <xf numFmtId="0" fontId="92" fillId="0" borderId="0" xfId="178" applyFont="1" applyFill="1"/>
    <xf numFmtId="0" fontId="88" fillId="0" borderId="0" xfId="178" applyFont="1" applyFill="1"/>
    <xf numFmtId="190" fontId="83" fillId="0" borderId="0" xfId="178" applyNumberFormat="1" applyFont="1" applyFill="1" applyBorder="1" applyAlignment="1">
      <alignment horizontal="right" vertical="center"/>
    </xf>
    <xf numFmtId="0" fontId="85" fillId="25" borderId="28" xfId="0" applyFont="1" applyFill="1" applyBorder="1" applyAlignment="1">
      <alignment horizontal="center" vertical="center" wrapText="1"/>
    </xf>
    <xf numFmtId="0" fontId="45" fillId="0" borderId="28" xfId="0" applyFont="1" applyBorder="1" applyAlignment="1">
      <alignment horizontal="center" vertical="center"/>
    </xf>
    <xf numFmtId="0" fontId="45" fillId="0" borderId="28" xfId="0" applyFont="1" applyBorder="1" applyAlignment="1">
      <alignment vertical="center" wrapText="1"/>
    </xf>
    <xf numFmtId="0" fontId="93" fillId="26" borderId="28" xfId="0" applyFont="1" applyFill="1" applyBorder="1" applyAlignment="1">
      <alignment horizontal="center" vertical="center" wrapText="1"/>
    </xf>
    <xf numFmtId="0" fontId="93" fillId="26" borderId="28" xfId="0" applyFont="1" applyFill="1" applyBorder="1" applyAlignment="1">
      <alignment horizontal="left" vertical="center" wrapText="1"/>
    </xf>
    <xf numFmtId="0" fontId="73" fillId="0" borderId="34" xfId="0" applyFont="1" applyBorder="1" applyAlignment="1">
      <alignment horizontal="center" vertical="center" wrapText="1"/>
    </xf>
    <xf numFmtId="188" fontId="41" fillId="0" borderId="28" xfId="124" applyNumberFormat="1" applyFont="1" applyBorder="1"/>
    <xf numFmtId="0" fontId="45" fillId="0" borderId="28" xfId="0" applyFont="1" applyBorder="1" applyAlignment="1">
      <alignment vertical="top" wrapText="1"/>
    </xf>
    <xf numFmtId="0" fontId="68" fillId="0" borderId="34" xfId="0" applyFont="1" applyBorder="1" applyAlignment="1">
      <alignment horizontal="center" vertical="center"/>
    </xf>
    <xf numFmtId="0" fontId="93" fillId="0" borderId="28" xfId="0" applyFont="1" applyBorder="1" applyAlignment="1">
      <alignment vertical="top" wrapText="1"/>
    </xf>
    <xf numFmtId="0" fontId="85" fillId="0" borderId="28" xfId="181" applyNumberFormat="1" applyFont="1" applyFill="1" applyBorder="1" applyAlignment="1">
      <alignment vertical="center" wrapText="1"/>
    </xf>
    <xf numFmtId="0" fontId="85" fillId="0" borderId="28" xfId="181" applyNumberFormat="1" applyFont="1" applyFill="1" applyBorder="1" applyAlignment="1">
      <alignment horizontal="left" vertical="top" wrapText="1"/>
    </xf>
    <xf numFmtId="188" fontId="41" fillId="0" borderId="55" xfId="124" applyNumberFormat="1" applyFont="1" applyBorder="1"/>
    <xf numFmtId="188" fontId="41" fillId="0" borderId="56" xfId="124" applyNumberFormat="1" applyFont="1" applyBorder="1"/>
    <xf numFmtId="0" fontId="76" fillId="0" borderId="0" xfId="182">
      <alignment vertical="center"/>
    </xf>
    <xf numFmtId="0" fontId="76" fillId="0" borderId="0" xfId="182" applyBorder="1" applyAlignment="1">
      <alignment horizontal="right" vertical="center"/>
    </xf>
    <xf numFmtId="0" fontId="76" fillId="0" borderId="34" xfId="182" applyBorder="1" applyAlignment="1">
      <alignment horizontal="center" vertical="center"/>
    </xf>
    <xf numFmtId="0" fontId="76" fillId="0" borderId="28" xfId="182" applyFont="1" applyBorder="1" applyAlignment="1">
      <alignment horizontal="center" vertical="center"/>
    </xf>
    <xf numFmtId="192" fontId="76" fillId="0" borderId="28" xfId="182" applyNumberFormat="1" applyFont="1" applyBorder="1" applyAlignment="1">
      <alignment horizontal="center" vertical="center"/>
    </xf>
    <xf numFmtId="0" fontId="76" fillId="0" borderId="35" xfId="182" applyBorder="1" applyAlignment="1">
      <alignment vertical="center"/>
    </xf>
    <xf numFmtId="41" fontId="102" fillId="0" borderId="28" xfId="182" applyNumberFormat="1" applyFont="1" applyBorder="1" applyAlignment="1">
      <alignment vertical="center"/>
    </xf>
    <xf numFmtId="0" fontId="102" fillId="0" borderId="28" xfId="182" applyFont="1" applyBorder="1" applyAlignment="1">
      <alignment horizontal="right" vertical="center"/>
    </xf>
    <xf numFmtId="41" fontId="102" fillId="0" borderId="35" xfId="182" applyNumberFormat="1" applyFont="1" applyBorder="1" applyAlignment="1">
      <alignment vertical="center"/>
    </xf>
    <xf numFmtId="0" fontId="76" fillId="25" borderId="28" xfId="182" applyFont="1" applyFill="1" applyBorder="1" applyAlignment="1">
      <alignment horizontal="center" vertical="center"/>
    </xf>
    <xf numFmtId="0" fontId="96" fillId="0" borderId="28" xfId="182" applyFont="1" applyBorder="1" applyAlignment="1">
      <alignment vertical="center" wrapText="1"/>
    </xf>
    <xf numFmtId="191" fontId="76" fillId="25" borderId="28" xfId="182" applyNumberFormat="1" applyFont="1" applyFill="1" applyBorder="1" applyAlignment="1">
      <alignment vertical="center"/>
    </xf>
    <xf numFmtId="192" fontId="96" fillId="25" borderId="28" xfId="183" applyNumberFormat="1" applyFont="1" applyFill="1" applyBorder="1" applyAlignment="1">
      <alignment vertical="center"/>
    </xf>
    <xf numFmtId="41" fontId="76" fillId="25" borderId="35" xfId="182" applyNumberFormat="1" applyFill="1" applyBorder="1" applyAlignment="1">
      <alignment vertical="center"/>
    </xf>
    <xf numFmtId="0" fontId="96" fillId="0" borderId="28" xfId="184" applyFont="1" applyBorder="1" applyAlignment="1">
      <alignment vertical="center" wrapText="1"/>
    </xf>
    <xf numFmtId="191" fontId="76" fillId="0" borderId="35" xfId="182" applyNumberFormat="1" applyFont="1" applyBorder="1" applyAlignment="1">
      <alignment vertical="center"/>
    </xf>
    <xf numFmtId="0" fontId="94" fillId="25" borderId="28" xfId="185" applyFont="1" applyFill="1" applyBorder="1" applyAlignment="1">
      <alignment vertical="center" wrapText="1"/>
    </xf>
    <xf numFmtId="0" fontId="76" fillId="25" borderId="28" xfId="182" applyFill="1" applyBorder="1" applyAlignment="1">
      <alignment horizontal="right" vertical="center"/>
    </xf>
    <xf numFmtId="191" fontId="76" fillId="25" borderId="35" xfId="182" applyNumberFormat="1" applyFont="1" applyFill="1" applyBorder="1" applyAlignment="1">
      <alignment vertical="center"/>
    </xf>
    <xf numFmtId="0" fontId="76" fillId="25" borderId="0" xfId="182" applyFill="1">
      <alignment vertical="center"/>
    </xf>
    <xf numFmtId="41" fontId="102" fillId="25" borderId="35" xfId="182" applyNumberFormat="1" applyFont="1" applyFill="1" applyBorder="1" applyAlignment="1">
      <alignment vertical="center"/>
    </xf>
    <xf numFmtId="0" fontId="102" fillId="0" borderId="0" xfId="182" applyFont="1">
      <alignment vertical="center"/>
    </xf>
    <xf numFmtId="0" fontId="96" fillId="25" borderId="28" xfId="186" applyFont="1" applyFill="1" applyBorder="1" applyAlignment="1">
      <alignment horizontal="left" vertical="center" wrapText="1" shrinkToFit="1"/>
    </xf>
    <xf numFmtId="191" fontId="76" fillId="25" borderId="28" xfId="183" applyNumberFormat="1" applyFont="1" applyFill="1" applyBorder="1" applyAlignment="1">
      <alignment vertical="center"/>
    </xf>
    <xf numFmtId="0" fontId="79" fillId="25" borderId="28" xfId="182" applyFont="1" applyFill="1" applyBorder="1" applyAlignment="1">
      <alignment horizontal="center" vertical="center" wrapText="1"/>
    </xf>
    <xf numFmtId="0" fontId="79" fillId="25" borderId="28" xfId="182" applyFont="1" applyFill="1" applyBorder="1" applyAlignment="1">
      <alignment horizontal="center" vertical="center"/>
    </xf>
    <xf numFmtId="0" fontId="76" fillId="25" borderId="38" xfId="182" applyFont="1" applyFill="1" applyBorder="1" applyAlignment="1">
      <alignment horizontal="center" vertical="center"/>
    </xf>
    <xf numFmtId="3" fontId="79" fillId="25" borderId="28" xfId="182" applyNumberFormat="1" applyFont="1" applyFill="1" applyBorder="1" applyAlignment="1">
      <alignment horizontal="center" vertical="center"/>
    </xf>
    <xf numFmtId="41" fontId="76" fillId="25" borderId="35" xfId="182" applyNumberFormat="1" applyFont="1" applyFill="1" applyBorder="1" applyAlignment="1">
      <alignment vertical="center"/>
    </xf>
    <xf numFmtId="0" fontId="96" fillId="25" borderId="28" xfId="188" applyFont="1" applyFill="1" applyBorder="1" applyAlignment="1">
      <alignment vertical="top" wrapText="1"/>
    </xf>
    <xf numFmtId="191" fontId="96" fillId="25" borderId="28" xfId="183" applyNumberFormat="1" applyFont="1" applyFill="1" applyBorder="1" applyAlignment="1">
      <alignment vertical="center"/>
    </xf>
    <xf numFmtId="0" fontId="99" fillId="0" borderId="28" xfId="182" applyFont="1" applyBorder="1" applyAlignment="1">
      <alignment vertical="center" wrapText="1"/>
    </xf>
    <xf numFmtId="0" fontId="99" fillId="0" borderId="28" xfId="182" applyFont="1" applyBorder="1" applyAlignment="1">
      <alignment vertical="center"/>
    </xf>
    <xf numFmtId="0" fontId="100" fillId="25" borderId="28" xfId="190" applyFont="1" applyFill="1" applyBorder="1" applyAlignment="1">
      <alignment vertical="center" wrapText="1"/>
    </xf>
    <xf numFmtId="0" fontId="94" fillId="25" borderId="28" xfId="182" applyFont="1" applyFill="1" applyBorder="1" applyAlignment="1">
      <alignment horizontal="center" vertical="center"/>
    </xf>
    <xf numFmtId="41" fontId="102" fillId="0" borderId="35" xfId="182" applyNumberFormat="1" applyFont="1" applyBorder="1" applyAlignment="1"/>
    <xf numFmtId="0" fontId="76" fillId="25" borderId="38" xfId="182" applyFill="1" applyBorder="1" applyAlignment="1">
      <alignment horizontal="center" vertical="center"/>
    </xf>
    <xf numFmtId="0" fontId="76" fillId="25" borderId="28" xfId="182" applyFill="1" applyBorder="1" applyAlignment="1">
      <alignment horizontal="left" vertical="center"/>
    </xf>
    <xf numFmtId="191" fontId="76" fillId="25" borderId="38" xfId="182" applyNumberFormat="1" applyFill="1" applyBorder="1" applyAlignment="1">
      <alignment horizontal="center" vertical="center"/>
    </xf>
    <xf numFmtId="191" fontId="76" fillId="25" borderId="28" xfId="182" applyNumberFormat="1" applyFill="1" applyBorder="1" applyAlignment="1">
      <alignment horizontal="center" vertical="center"/>
    </xf>
    <xf numFmtId="0" fontId="100" fillId="0" borderId="28" xfId="182" applyFont="1" applyBorder="1" applyAlignment="1">
      <alignment vertical="center"/>
    </xf>
    <xf numFmtId="41" fontId="102" fillId="0" borderId="44" xfId="182" applyNumberFormat="1" applyFont="1" applyBorder="1" applyAlignment="1"/>
    <xf numFmtId="0" fontId="76" fillId="25" borderId="28" xfId="182" applyFill="1" applyBorder="1" applyAlignment="1">
      <alignment horizontal="left" vertical="center" wrapText="1"/>
    </xf>
    <xf numFmtId="41" fontId="102" fillId="0" borderId="44" xfId="182" applyNumberFormat="1" applyFont="1" applyBorder="1" applyAlignment="1">
      <alignment horizontal="right" vertical="center"/>
    </xf>
    <xf numFmtId="0" fontId="76" fillId="25" borderId="28" xfId="182" applyFill="1" applyBorder="1" applyAlignment="1">
      <alignment horizontal="center" vertical="center"/>
    </xf>
    <xf numFmtId="0" fontId="102" fillId="25" borderId="28" xfId="182" applyFont="1" applyFill="1" applyBorder="1" applyAlignment="1">
      <alignment horizontal="right" vertical="center"/>
    </xf>
    <xf numFmtId="0" fontId="76" fillId="25" borderId="65" xfId="182" applyFill="1" applyBorder="1" applyAlignment="1">
      <alignment vertical="center"/>
    </xf>
    <xf numFmtId="0" fontId="76" fillId="25" borderId="66" xfId="182" applyFill="1" applyBorder="1" applyAlignment="1">
      <alignment vertical="center"/>
    </xf>
    <xf numFmtId="0" fontId="76" fillId="25" borderId="28" xfId="182" applyFont="1" applyFill="1" applyBorder="1" applyAlignment="1">
      <alignment horizontal="right" vertical="center"/>
    </xf>
    <xf numFmtId="41" fontId="76" fillId="0" borderId="35" xfId="182" applyNumberFormat="1" applyFont="1" applyBorder="1" applyAlignment="1">
      <alignment vertical="center"/>
    </xf>
    <xf numFmtId="187" fontId="102" fillId="0" borderId="28" xfId="182" applyNumberFormat="1" applyFont="1" applyBorder="1" applyAlignment="1">
      <alignment vertical="center"/>
    </xf>
    <xf numFmtId="187" fontId="102" fillId="0" borderId="35" xfId="182" applyNumberFormat="1" applyFont="1" applyBorder="1" applyAlignment="1">
      <alignment vertical="center"/>
    </xf>
    <xf numFmtId="0" fontId="76" fillId="25" borderId="28" xfId="182" applyFill="1" applyBorder="1" applyAlignment="1">
      <alignment vertical="center"/>
    </xf>
    <xf numFmtId="41" fontId="102" fillId="0" borderId="53" xfId="182" applyNumberFormat="1" applyFont="1" applyBorder="1" applyAlignment="1">
      <alignment vertical="center"/>
    </xf>
    <xf numFmtId="0" fontId="76" fillId="0" borderId="0" xfId="182" applyBorder="1" applyAlignment="1">
      <alignment horizontal="left" vertical="center"/>
    </xf>
    <xf numFmtId="0" fontId="76" fillId="0" borderId="34" xfId="182" applyBorder="1">
      <alignment vertical="center"/>
    </xf>
    <xf numFmtId="0" fontId="76" fillId="0" borderId="35" xfId="182" applyBorder="1" applyAlignment="1">
      <alignment horizontal="center" vertical="center"/>
    </xf>
    <xf numFmtId="0" fontId="76" fillId="25" borderId="28" xfId="182" applyFont="1" applyFill="1" applyBorder="1" applyAlignment="1">
      <alignment vertical="center" wrapText="1"/>
    </xf>
    <xf numFmtId="192" fontId="76" fillId="25" borderId="28" xfId="182" applyNumberFormat="1" applyFont="1" applyFill="1" applyBorder="1" applyAlignment="1">
      <alignment vertical="center"/>
    </xf>
    <xf numFmtId="0" fontId="98" fillId="25" borderId="28" xfId="182" applyFont="1" applyFill="1" applyBorder="1" applyAlignment="1">
      <alignment vertical="top" wrapText="1"/>
    </xf>
    <xf numFmtId="0" fontId="79" fillId="25" borderId="28" xfId="194" applyFont="1" applyFill="1" applyBorder="1" applyAlignment="1">
      <alignment vertical="center"/>
    </xf>
    <xf numFmtId="0" fontId="100" fillId="0" borderId="28" xfId="182" applyFont="1" applyBorder="1" applyAlignment="1">
      <alignment vertical="center" wrapText="1"/>
    </xf>
    <xf numFmtId="0" fontId="108" fillId="25" borderId="28" xfId="182" applyNumberFormat="1" applyFont="1" applyFill="1" applyBorder="1" applyAlignment="1">
      <alignment vertical="center" wrapText="1"/>
    </xf>
    <xf numFmtId="0" fontId="96" fillId="25" borderId="28" xfId="182" applyFont="1" applyFill="1" applyBorder="1" applyAlignment="1">
      <alignment horizontal="right" vertical="center"/>
    </xf>
    <xf numFmtId="0" fontId="95" fillId="0" borderId="28" xfId="182" applyFont="1" applyBorder="1" applyAlignment="1">
      <alignment horizontal="left" vertical="top" wrapText="1"/>
    </xf>
    <xf numFmtId="0" fontId="76" fillId="25" borderId="28" xfId="182" applyFill="1" applyBorder="1" applyAlignment="1">
      <alignment horizontal="left" vertical="top" wrapText="1"/>
    </xf>
    <xf numFmtId="187" fontId="102" fillId="25" borderId="28" xfId="182" applyNumberFormat="1" applyFont="1" applyFill="1" applyBorder="1" applyAlignment="1">
      <alignment vertical="center"/>
    </xf>
    <xf numFmtId="0" fontId="96" fillId="25" borderId="64" xfId="182" applyFont="1" applyFill="1" applyBorder="1" applyAlignment="1">
      <alignment horizontal="center" vertical="center" textRotation="255"/>
    </xf>
    <xf numFmtId="194" fontId="76" fillId="0" borderId="0" xfId="182" applyNumberFormat="1" applyBorder="1" applyAlignment="1">
      <alignment horizontal="right" vertical="center"/>
    </xf>
    <xf numFmtId="3" fontId="76" fillId="25" borderId="28" xfId="182" applyNumberFormat="1" applyFill="1" applyBorder="1" applyAlignment="1">
      <alignment horizontal="right" vertical="center"/>
    </xf>
    <xf numFmtId="41" fontId="102" fillId="0" borderId="52" xfId="182" applyNumberFormat="1" applyFont="1" applyBorder="1" applyAlignment="1">
      <alignment vertical="center"/>
    </xf>
    <xf numFmtId="0" fontId="76" fillId="0" borderId="0" xfId="182" applyBorder="1">
      <alignment vertical="center"/>
    </xf>
    <xf numFmtId="191" fontId="102" fillId="0" borderId="0" xfId="182" applyNumberFormat="1" applyFont="1" applyBorder="1" applyAlignment="1">
      <alignment horizontal="right" vertical="center"/>
    </xf>
    <xf numFmtId="0" fontId="102" fillId="0" borderId="0" xfId="182" applyFont="1" applyBorder="1" applyAlignment="1">
      <alignment horizontal="right" vertical="center"/>
    </xf>
    <xf numFmtId="41" fontId="102" fillId="0" borderId="0" xfId="182" applyNumberFormat="1" applyFont="1" applyBorder="1" applyAlignment="1">
      <alignment vertical="center"/>
    </xf>
    <xf numFmtId="191" fontId="76" fillId="0" borderId="0" xfId="182" applyNumberFormat="1" applyBorder="1">
      <alignment vertical="center"/>
    </xf>
    <xf numFmtId="0" fontId="96" fillId="0" borderId="28" xfId="182" applyFont="1" applyBorder="1" applyAlignment="1">
      <alignment vertical="center"/>
    </xf>
    <xf numFmtId="0" fontId="100" fillId="25" borderId="28" xfId="191" applyFont="1" applyFill="1" applyBorder="1" applyAlignment="1">
      <alignment horizontal="left" vertical="center" wrapText="1"/>
    </xf>
    <xf numFmtId="41" fontId="102" fillId="25" borderId="35" xfId="182" applyNumberFormat="1" applyFont="1" applyFill="1" applyBorder="1" applyAlignment="1">
      <alignment horizontal="right" vertical="center"/>
    </xf>
    <xf numFmtId="0" fontId="79" fillId="0" borderId="0" xfId="182" applyFont="1">
      <alignment vertical="center"/>
    </xf>
    <xf numFmtId="0" fontId="79" fillId="0" borderId="28" xfId="182" applyFont="1" applyBorder="1" applyAlignment="1">
      <alignment horizontal="center" vertical="center"/>
    </xf>
    <xf numFmtId="41" fontId="91" fillId="0" borderId="28" xfId="182" applyNumberFormat="1" applyFont="1" applyBorder="1" applyAlignment="1">
      <alignment vertical="center"/>
    </xf>
    <xf numFmtId="0" fontId="84" fillId="0" borderId="28" xfId="182" applyFont="1" applyBorder="1" applyAlignment="1">
      <alignment vertical="top" wrapText="1"/>
    </xf>
    <xf numFmtId="0" fontId="84" fillId="25" borderId="28" xfId="182" applyFont="1" applyFill="1" applyBorder="1" applyAlignment="1">
      <alignment vertical="top" wrapText="1"/>
    </xf>
    <xf numFmtId="0" fontId="79" fillId="25" borderId="28" xfId="182" applyFont="1" applyFill="1" applyBorder="1" applyAlignment="1">
      <alignment horizontal="right" vertical="center"/>
    </xf>
    <xf numFmtId="0" fontId="97" fillId="0" borderId="28" xfId="187" applyFont="1" applyBorder="1" applyAlignment="1">
      <alignment vertical="top" wrapText="1" shrinkToFit="1"/>
    </xf>
    <xf numFmtId="0" fontId="97" fillId="0" borderId="28" xfId="182" applyFont="1" applyBorder="1" applyAlignment="1">
      <alignment vertical="top" wrapText="1"/>
    </xf>
    <xf numFmtId="0" fontId="84" fillId="0" borderId="28" xfId="187" applyFont="1" applyBorder="1" applyAlignment="1">
      <alignment vertical="top" wrapText="1" shrinkToFit="1"/>
    </xf>
    <xf numFmtId="0" fontId="84" fillId="25" borderId="28" xfId="189" applyFont="1" applyFill="1" applyBorder="1" applyAlignment="1">
      <alignment horizontal="left" vertical="top" wrapText="1"/>
    </xf>
    <xf numFmtId="191" fontId="79" fillId="25" borderId="28" xfId="182" applyNumberFormat="1" applyFont="1" applyFill="1" applyBorder="1" applyAlignment="1">
      <alignment horizontal="right" vertical="center"/>
    </xf>
    <xf numFmtId="0" fontId="84" fillId="25" borderId="28" xfId="182" applyFont="1" applyFill="1" applyBorder="1" applyAlignment="1">
      <alignment horizontal="left" vertical="top" wrapText="1"/>
    </xf>
    <xf numFmtId="0" fontId="84" fillId="0" borderId="58" xfId="192" applyFont="1" applyBorder="1" applyAlignment="1">
      <alignment vertical="top" wrapText="1"/>
    </xf>
    <xf numFmtId="187" fontId="91" fillId="0" borderId="28" xfId="182" applyNumberFormat="1" applyFont="1" applyBorder="1" applyAlignment="1"/>
    <xf numFmtId="0" fontId="84" fillId="0" borderId="28" xfId="193" applyFont="1" applyBorder="1" applyAlignment="1">
      <alignment horizontal="left" vertical="top" wrapText="1"/>
    </xf>
    <xf numFmtId="0" fontId="88" fillId="25" borderId="28" xfId="182" applyFont="1" applyFill="1" applyBorder="1" applyAlignment="1">
      <alignment vertical="top" wrapText="1"/>
    </xf>
    <xf numFmtId="0" fontId="91" fillId="25" borderId="28" xfId="182" applyFont="1" applyFill="1" applyBorder="1" applyAlignment="1">
      <alignment horizontal="right" vertical="center"/>
    </xf>
    <xf numFmtId="187" fontId="91" fillId="0" borderId="28" xfId="182" applyNumberFormat="1" applyFont="1" applyBorder="1" applyAlignment="1">
      <alignment vertical="center"/>
    </xf>
    <xf numFmtId="41" fontId="91" fillId="0" borderId="52" xfId="182" applyNumberFormat="1" applyFont="1" applyBorder="1" applyAlignment="1">
      <alignment horizontal="right" vertical="center"/>
    </xf>
    <xf numFmtId="41" fontId="76" fillId="0" borderId="35" xfId="182" applyNumberFormat="1" applyFont="1" applyBorder="1" applyAlignment="1"/>
    <xf numFmtId="0" fontId="110" fillId="0" borderId="28" xfId="193" applyFont="1" applyBorder="1" applyAlignment="1">
      <alignment horizontal="left" vertical="top" wrapText="1"/>
    </xf>
    <xf numFmtId="41" fontId="76" fillId="0" borderId="44" xfId="182" applyNumberFormat="1" applyFont="1" applyBorder="1" applyAlignment="1"/>
    <xf numFmtId="41" fontId="76" fillId="0" borderId="44" xfId="182" applyNumberFormat="1" applyFont="1" applyBorder="1" applyAlignment="1">
      <alignment horizontal="right" vertical="center"/>
    </xf>
    <xf numFmtId="187" fontId="76" fillId="0" borderId="35" xfId="182" applyNumberFormat="1" applyFont="1" applyBorder="1" applyAlignment="1">
      <alignment vertical="center"/>
    </xf>
    <xf numFmtId="193" fontId="103" fillId="25" borderId="38" xfId="183" applyNumberFormat="1" applyFont="1" applyFill="1" applyBorder="1" applyAlignment="1">
      <alignment vertical="center"/>
    </xf>
    <xf numFmtId="188" fontId="74" fillId="0" borderId="35" xfId="124" applyNumberFormat="1" applyBorder="1"/>
    <xf numFmtId="0" fontId="21" fillId="0" borderId="0" xfId="0" applyFont="1" applyAlignment="1">
      <alignment horizontal="center"/>
    </xf>
    <xf numFmtId="0" fontId="22" fillId="0" borderId="0" xfId="0" applyFont="1" applyAlignment="1">
      <alignment horizontal="center"/>
    </xf>
    <xf numFmtId="0" fontId="19" fillId="0" borderId="10" xfId="0" applyFont="1" applyBorder="1" applyAlignment="1">
      <alignment horizontal="center" vertical="center" wrapText="1"/>
    </xf>
    <xf numFmtId="182" fontId="19" fillId="0" borderId="10" xfId="124" applyNumberFormat="1" applyFont="1" applyBorder="1" applyAlignment="1">
      <alignment horizontal="center" vertical="center" wrapText="1"/>
    </xf>
    <xf numFmtId="0" fontId="19" fillId="0" borderId="11" xfId="0" applyFont="1" applyBorder="1" applyAlignment="1">
      <alignment horizontal="center" vertical="center" wrapText="1"/>
    </xf>
    <xf numFmtId="0" fontId="19" fillId="0" borderId="0" xfId="0" applyFont="1" applyAlignment="1">
      <alignment horizontal="left" vertical="top" wrapText="1"/>
    </xf>
    <xf numFmtId="0" fontId="19" fillId="0" borderId="0" xfId="0" applyFont="1" applyAlignment="1">
      <alignment horizontal="right"/>
    </xf>
    <xf numFmtId="0" fontId="19" fillId="0" borderId="12" xfId="0" applyFont="1" applyBorder="1" applyAlignment="1">
      <alignment horizontal="center" vertical="center" wrapText="1"/>
    </xf>
    <xf numFmtId="0" fontId="0" fillId="0" borderId="15" xfId="0" applyBorder="1"/>
    <xf numFmtId="0" fontId="19" fillId="0" borderId="13" xfId="0" applyFont="1" applyBorder="1" applyAlignment="1">
      <alignment horizontal="center" vertical="center" wrapText="1"/>
    </xf>
    <xf numFmtId="0" fontId="0" fillId="0" borderId="18" xfId="0" applyBorder="1"/>
    <xf numFmtId="0" fontId="37" fillId="0" borderId="22" xfId="122" applyFont="1" applyBorder="1" applyAlignment="1">
      <alignment horizontal="center" vertical="center"/>
    </xf>
    <xf numFmtId="182" fontId="34" fillId="0" borderId="0" xfId="124" applyNumberFormat="1" applyFont="1" applyAlignment="1">
      <alignment horizontal="center" vertical="center"/>
    </xf>
    <xf numFmtId="0" fontId="36" fillId="0" borderId="0" xfId="122" applyFont="1" applyAlignment="1">
      <alignment horizontal="center" vertical="center"/>
    </xf>
    <xf numFmtId="0" fontId="37" fillId="0" borderId="21" xfId="122" applyFont="1" applyBorder="1" applyAlignment="1">
      <alignment vertical="center" textRotation="255"/>
    </xf>
    <xf numFmtId="0" fontId="0" fillId="0" borderId="0" xfId="0"/>
    <xf numFmtId="0" fontId="37" fillId="0" borderId="30" xfId="122" applyFont="1" applyBorder="1" applyAlignment="1">
      <alignment vertical="center" textRotation="255"/>
    </xf>
    <xf numFmtId="188" fontId="41" fillId="0" borderId="27" xfId="124" applyNumberFormat="1" applyFont="1" applyBorder="1" applyAlignment="1">
      <alignment horizontal="right"/>
    </xf>
    <xf numFmtId="188" fontId="41" fillId="0" borderId="29" xfId="124" applyNumberFormat="1" applyFont="1" applyBorder="1" applyAlignment="1">
      <alignment horizontal="right"/>
    </xf>
    <xf numFmtId="0" fontId="37" fillId="0" borderId="21" xfId="122" applyFont="1" applyBorder="1" applyAlignment="1">
      <alignment horizontal="center" vertical="center" textRotation="255"/>
    </xf>
    <xf numFmtId="0" fontId="23" fillId="0" borderId="12" xfId="0" applyFont="1" applyBorder="1" applyAlignment="1">
      <alignment horizontal="right"/>
    </xf>
    <xf numFmtId="0" fontId="24" fillId="0" borderId="19" xfId="0" applyFont="1" applyBorder="1" applyAlignment="1">
      <alignment horizontal="left" vertical="center"/>
    </xf>
    <xf numFmtId="0" fontId="19" fillId="0" borderId="0" xfId="0" applyFont="1" applyAlignment="1">
      <alignment vertical="top" wrapText="1"/>
    </xf>
    <xf numFmtId="0" fontId="53" fillId="0" borderId="0" xfId="0" applyFont="1" applyAlignment="1">
      <alignment horizontal="center"/>
    </xf>
    <xf numFmtId="0" fontId="22" fillId="0" borderId="24" xfId="0" applyFont="1" applyBorder="1" applyAlignment="1">
      <alignment horizontal="left" vertical="center" wrapText="1"/>
    </xf>
    <xf numFmtId="0" fontId="23" fillId="0" borderId="24" xfId="0" applyFont="1" applyBorder="1" applyAlignment="1">
      <alignment horizontal="left" vertical="center" wrapText="1"/>
    </xf>
    <xf numFmtId="0" fontId="0" fillId="0" borderId="21" xfId="0" applyBorder="1"/>
    <xf numFmtId="0" fontId="56" fillId="0" borderId="0" xfId="0" applyFont="1" applyAlignment="1">
      <alignment horizontal="center"/>
    </xf>
    <xf numFmtId="0" fontId="0" fillId="0" borderId="25" xfId="0" applyBorder="1"/>
    <xf numFmtId="0" fontId="19" fillId="0" borderId="25" xfId="0" applyFont="1" applyBorder="1" applyAlignment="1">
      <alignment horizontal="right"/>
    </xf>
    <xf numFmtId="0" fontId="23" fillId="0" borderId="13" xfId="0" applyFont="1" applyBorder="1" applyAlignment="1">
      <alignment horizontal="center" vertical="center" wrapText="1"/>
    </xf>
    <xf numFmtId="0" fontId="22" fillId="0" borderId="13" xfId="0" applyFont="1" applyBorder="1" applyAlignment="1">
      <alignment horizontal="center" vertical="center" wrapText="1"/>
    </xf>
    <xf numFmtId="0" fontId="0" fillId="0" borderId="13" xfId="0" applyBorder="1"/>
    <xf numFmtId="0" fontId="61" fillId="0" borderId="0" xfId="0" applyFont="1" applyAlignment="1">
      <alignment horizontal="left" vertical="top" wrapText="1"/>
    </xf>
    <xf numFmtId="0" fontId="60" fillId="0" borderId="13" xfId="0" applyFont="1" applyBorder="1" applyAlignment="1">
      <alignment horizontal="center" vertical="center"/>
    </xf>
    <xf numFmtId="0" fontId="87" fillId="0" borderId="28" xfId="178" applyFont="1" applyFill="1" applyBorder="1" applyAlignment="1">
      <alignment horizontal="left" vertical="center" wrapText="1"/>
    </xf>
    <xf numFmtId="0" fontId="87" fillId="0" borderId="35" xfId="178" applyFont="1" applyFill="1" applyBorder="1" applyAlignment="1">
      <alignment horizontal="left" vertical="center" wrapText="1"/>
    </xf>
    <xf numFmtId="0" fontId="65" fillId="0" borderId="28" xfId="178" applyFont="1" applyBorder="1" applyAlignment="1">
      <alignment horizontal="left" vertical="top" wrapText="1"/>
    </xf>
    <xf numFmtId="0" fontId="65" fillId="0" borderId="35" xfId="178" applyFont="1" applyBorder="1" applyAlignment="1">
      <alignment horizontal="left" vertical="top" wrapText="1"/>
    </xf>
    <xf numFmtId="0" fontId="65" fillId="0" borderId="28" xfId="178" applyFont="1" applyBorder="1" applyAlignment="1">
      <alignment horizontal="left" vertical="center" wrapText="1"/>
    </xf>
    <xf numFmtId="0" fontId="65" fillId="0" borderId="35" xfId="178" applyFont="1" applyBorder="1" applyAlignment="1">
      <alignment horizontal="left" vertical="center" wrapText="1"/>
    </xf>
    <xf numFmtId="0" fontId="69" fillId="0" borderId="49" xfId="178" applyFont="1" applyFill="1" applyBorder="1" applyAlignment="1">
      <alignment horizontal="center" vertical="center" wrapText="1"/>
    </xf>
    <xf numFmtId="0" fontId="69" fillId="0" borderId="50" xfId="178" applyFont="1" applyFill="1" applyBorder="1" applyAlignment="1">
      <alignment horizontal="center" vertical="center" wrapText="1"/>
    </xf>
    <xf numFmtId="0" fontId="90" fillId="28" borderId="51" xfId="178" applyFont="1" applyFill="1" applyBorder="1" applyAlignment="1">
      <alignment horizontal="center" vertical="center" wrapText="1"/>
    </xf>
    <xf numFmtId="0" fontId="90" fillId="28" borderId="52" xfId="178" applyFont="1" applyFill="1" applyBorder="1" applyAlignment="1">
      <alignment horizontal="center" vertical="center" wrapText="1"/>
    </xf>
    <xf numFmtId="0" fontId="91" fillId="28" borderId="52" xfId="178" applyFont="1" applyFill="1" applyBorder="1" applyAlignment="1">
      <alignment horizontal="left" vertical="center" wrapText="1"/>
    </xf>
    <xf numFmtId="0" fontId="91" fillId="28" borderId="53" xfId="178" applyFont="1" applyFill="1" applyBorder="1" applyAlignment="1">
      <alignment horizontal="left" vertical="center" wrapText="1"/>
    </xf>
    <xf numFmtId="0" fontId="79" fillId="26" borderId="39" xfId="178" applyFont="1" applyFill="1" applyBorder="1" applyAlignment="1">
      <alignment horizontal="left" vertical="center" wrapText="1"/>
    </xf>
    <xf numFmtId="0" fontId="79" fillId="26" borderId="40" xfId="178" applyFont="1" applyFill="1" applyBorder="1" applyAlignment="1">
      <alignment horizontal="left" vertical="center" wrapText="1"/>
    </xf>
    <xf numFmtId="0" fontId="87" fillId="0" borderId="38" xfId="178" applyFont="1" applyFill="1" applyBorder="1" applyAlignment="1">
      <alignment horizontal="left" vertical="center" wrapText="1"/>
    </xf>
    <xf numFmtId="0" fontId="87" fillId="0" borderId="38" xfId="178" applyFont="1" applyFill="1" applyBorder="1" applyAlignment="1">
      <alignment horizontal="left" vertical="top" wrapText="1"/>
    </xf>
    <xf numFmtId="0" fontId="87" fillId="0" borderId="35" xfId="178" applyFont="1" applyFill="1" applyBorder="1" applyAlignment="1">
      <alignment horizontal="left" vertical="top" wrapText="1"/>
    </xf>
    <xf numFmtId="0" fontId="79" fillId="27" borderId="28" xfId="178" applyFont="1" applyFill="1" applyBorder="1" applyAlignment="1">
      <alignment horizontal="left" vertical="top" wrapText="1"/>
    </xf>
    <xf numFmtId="0" fontId="79" fillId="27" borderId="35" xfId="178" applyFont="1" applyFill="1" applyBorder="1" applyAlignment="1">
      <alignment horizontal="left" vertical="top" wrapText="1"/>
    </xf>
    <xf numFmtId="0" fontId="87" fillId="0" borderId="41" xfId="178" applyFont="1" applyBorder="1" applyAlignment="1">
      <alignment horizontal="left" vertical="center" wrapText="1"/>
    </xf>
    <xf numFmtId="0" fontId="87" fillId="0" borderId="42" xfId="178" applyFont="1" applyBorder="1" applyAlignment="1">
      <alignment horizontal="left" vertical="center" wrapText="1"/>
    </xf>
    <xf numFmtId="0" fontId="87" fillId="0" borderId="38" xfId="178" applyFont="1" applyBorder="1" applyAlignment="1">
      <alignment horizontal="left" vertical="center" wrapText="1"/>
    </xf>
    <xf numFmtId="0" fontId="87" fillId="0" borderId="35" xfId="178" applyFont="1" applyBorder="1" applyAlignment="1">
      <alignment horizontal="left" vertical="center" wrapText="1"/>
    </xf>
    <xf numFmtId="0" fontId="87" fillId="0" borderId="45" xfId="178" applyFont="1" applyBorder="1" applyAlignment="1">
      <alignment horizontal="left" vertical="center" wrapText="1"/>
    </xf>
    <xf numFmtId="0" fontId="87" fillId="0" borderId="46" xfId="178" applyFont="1" applyBorder="1" applyAlignment="1">
      <alignment horizontal="left" vertical="center" wrapText="1"/>
    </xf>
    <xf numFmtId="0" fontId="87" fillId="0" borderId="41" xfId="178" applyFont="1" applyFill="1" applyBorder="1" applyAlignment="1">
      <alignment vertical="center" wrapText="1"/>
    </xf>
    <xf numFmtId="0" fontId="87" fillId="0" borderId="42" xfId="178" applyFont="1" applyFill="1" applyBorder="1" applyAlignment="1">
      <alignment vertical="center" wrapText="1"/>
    </xf>
    <xf numFmtId="0" fontId="79" fillId="25" borderId="38" xfId="178" applyFont="1" applyFill="1" applyBorder="1" applyAlignment="1">
      <alignment vertical="center" wrapText="1"/>
    </xf>
    <xf numFmtId="0" fontId="79" fillId="25" borderId="35" xfId="178" applyFont="1" applyFill="1" applyBorder="1" applyAlignment="1">
      <alignment vertical="center" wrapText="1"/>
    </xf>
    <xf numFmtId="0" fontId="87" fillId="0" borderId="38" xfId="178" applyFont="1" applyFill="1" applyBorder="1" applyAlignment="1">
      <alignment vertical="center" wrapText="1"/>
    </xf>
    <xf numFmtId="0" fontId="87" fillId="0" borderId="35" xfId="178" applyFont="1" applyFill="1" applyBorder="1" applyAlignment="1">
      <alignment vertical="center" wrapText="1"/>
    </xf>
    <xf numFmtId="0" fontId="87" fillId="0" borderId="43" xfId="178" applyFont="1" applyFill="1" applyBorder="1" applyAlignment="1">
      <alignment vertical="center" wrapText="1"/>
    </xf>
    <xf numFmtId="0" fontId="87" fillId="0" borderId="44" xfId="178" applyFont="1" applyFill="1" applyBorder="1" applyAlignment="1">
      <alignment vertical="center" wrapText="1"/>
    </xf>
    <xf numFmtId="0" fontId="31" fillId="0" borderId="28" xfId="178" applyFont="1" applyBorder="1" applyAlignment="1">
      <alignment horizontal="left" vertical="center" wrapText="1"/>
    </xf>
    <xf numFmtId="0" fontId="31" fillId="0" borderId="35" xfId="178" applyFont="1" applyBorder="1" applyAlignment="1">
      <alignment horizontal="left" vertical="center" wrapText="1"/>
    </xf>
    <xf numFmtId="0" fontId="31" fillId="27" borderId="28" xfId="178" applyFont="1" applyFill="1" applyBorder="1" applyAlignment="1">
      <alignment horizontal="left" vertical="center" wrapText="1"/>
    </xf>
    <xf numFmtId="0" fontId="31" fillId="27" borderId="35" xfId="178" applyFont="1" applyFill="1" applyBorder="1" applyAlignment="1">
      <alignment horizontal="left" vertical="center" wrapText="1"/>
    </xf>
    <xf numFmtId="0" fontId="31" fillId="0" borderId="28" xfId="178" applyFont="1" applyBorder="1" applyAlignment="1">
      <alignment horizontal="left" vertical="top" wrapText="1"/>
    </xf>
    <xf numFmtId="0" fontId="31" fillId="0" borderId="35" xfId="178" applyFont="1" applyBorder="1" applyAlignment="1">
      <alignment horizontal="left" vertical="top" wrapText="1"/>
    </xf>
    <xf numFmtId="0" fontId="79" fillId="0" borderId="39" xfId="178" applyFont="1" applyFill="1" applyBorder="1" applyAlignment="1">
      <alignment horizontal="left" vertical="center" wrapText="1"/>
    </xf>
    <xf numFmtId="0" fontId="79" fillId="0" borderId="40" xfId="178" applyFont="1" applyFill="1" applyBorder="1" applyAlignment="1">
      <alignment horizontal="left" vertical="center" wrapText="1"/>
    </xf>
    <xf numFmtId="190" fontId="87" fillId="0" borderId="38" xfId="178" applyNumberFormat="1" applyFont="1" applyFill="1" applyBorder="1" applyAlignment="1">
      <alignment horizontal="left" vertical="center" wrapText="1"/>
    </xf>
    <xf numFmtId="0" fontId="79" fillId="0" borderId="28" xfId="178" applyFont="1" applyFill="1" applyBorder="1" applyAlignment="1">
      <alignment horizontal="left" vertical="center" wrapText="1"/>
    </xf>
    <xf numFmtId="0" fontId="79" fillId="0" borderId="35" xfId="178" applyFont="1" applyFill="1" applyBorder="1" applyAlignment="1">
      <alignment horizontal="left" vertical="center" wrapText="1"/>
    </xf>
    <xf numFmtId="0" fontId="87" fillId="0" borderId="28" xfId="178" applyFont="1" applyBorder="1" applyAlignment="1">
      <alignment horizontal="left" vertical="center" wrapText="1"/>
    </xf>
    <xf numFmtId="0" fontId="84" fillId="0" borderId="0" xfId="178" applyFont="1" applyFill="1" applyAlignment="1">
      <alignment horizontal="left" vertical="center" wrapText="1"/>
    </xf>
    <xf numFmtId="0" fontId="79" fillId="26" borderId="28" xfId="178" applyFont="1" applyFill="1" applyBorder="1" applyAlignment="1">
      <alignment horizontal="left" vertical="center" wrapText="1"/>
    </xf>
    <xf numFmtId="0" fontId="79" fillId="26" borderId="35" xfId="178" applyFont="1" applyFill="1" applyBorder="1" applyAlignment="1">
      <alignment horizontal="left" vertical="center" wrapText="1"/>
    </xf>
    <xf numFmtId="0" fontId="79" fillId="0" borderId="28" xfId="178" applyFont="1" applyFill="1" applyBorder="1" applyAlignment="1">
      <alignment horizontal="left" vertical="top" wrapText="1"/>
    </xf>
    <xf numFmtId="0" fontId="79" fillId="0" borderId="35" xfId="178" applyFont="1" applyFill="1" applyBorder="1" applyAlignment="1">
      <alignment horizontal="left" vertical="top" wrapText="1"/>
    </xf>
    <xf numFmtId="0" fontId="78" fillId="0" borderId="0" xfId="178" applyFont="1" applyFill="1" applyAlignment="1">
      <alignment horizontal="center"/>
    </xf>
    <xf numFmtId="0" fontId="80" fillId="0" borderId="0" xfId="178" applyFont="1" applyFill="1" applyAlignment="1">
      <alignment horizontal="center"/>
    </xf>
    <xf numFmtId="0" fontId="83" fillId="0" borderId="0" xfId="178" applyFont="1" applyFill="1" applyBorder="1" applyAlignment="1">
      <alignment horizontal="left"/>
    </xf>
    <xf numFmtId="0" fontId="83" fillId="0" borderId="0" xfId="178" applyFont="1" applyFill="1" applyBorder="1" applyAlignment="1">
      <alignment horizontal="right"/>
    </xf>
    <xf numFmtId="0" fontId="83" fillId="0" borderId="31" xfId="178" applyFont="1" applyFill="1" applyBorder="1" applyAlignment="1">
      <alignment horizontal="center" vertical="center" wrapText="1"/>
    </xf>
    <xf numFmtId="0" fontId="83" fillId="0" borderId="34" xfId="178" applyFont="1" applyFill="1" applyBorder="1" applyAlignment="1">
      <alignment horizontal="center" vertical="center" wrapText="1"/>
    </xf>
    <xf numFmtId="0" fontId="83" fillId="0" borderId="32" xfId="178" applyFont="1" applyFill="1" applyBorder="1" applyAlignment="1">
      <alignment horizontal="center" vertical="center" wrapText="1"/>
    </xf>
    <xf numFmtId="0" fontId="83" fillId="0" borderId="28" xfId="178" applyFont="1" applyFill="1" applyBorder="1" applyAlignment="1">
      <alignment horizontal="center" vertical="center" wrapText="1"/>
    </xf>
    <xf numFmtId="0" fontId="85" fillId="0" borderId="32" xfId="178" applyFont="1" applyFill="1" applyBorder="1" applyAlignment="1">
      <alignment horizontal="center" vertical="center" wrapText="1"/>
    </xf>
    <xf numFmtId="0" fontId="85" fillId="0" borderId="28" xfId="178" applyFont="1" applyFill="1" applyBorder="1" applyAlignment="1">
      <alignment horizontal="center" vertical="center" wrapText="1"/>
    </xf>
    <xf numFmtId="0" fontId="83" fillId="0" borderId="33" xfId="178" applyFont="1" applyFill="1" applyBorder="1" applyAlignment="1">
      <alignment horizontal="center" vertical="center" wrapText="1"/>
    </xf>
    <xf numFmtId="0" fontId="83" fillId="0" borderId="35" xfId="178" applyFont="1" applyFill="1" applyBorder="1" applyAlignment="1">
      <alignment horizontal="center" vertical="center" wrapText="1"/>
    </xf>
    <xf numFmtId="0" fontId="45" fillId="0" borderId="0" xfId="123" applyFont="1" applyAlignment="1">
      <alignment horizontal="left"/>
    </xf>
    <xf numFmtId="0" fontId="71" fillId="0" borderId="0" xfId="123" applyFont="1" applyAlignment="1">
      <alignment horizontal="center"/>
    </xf>
    <xf numFmtId="0" fontId="72" fillId="0" borderId="0" xfId="123" applyFont="1" applyAlignment="1">
      <alignment horizontal="center"/>
    </xf>
    <xf numFmtId="0" fontId="0" fillId="0" borderId="9" xfId="0" applyBorder="1"/>
    <xf numFmtId="0" fontId="49" fillId="0" borderId="9" xfId="123" applyFont="1" applyBorder="1" applyAlignment="1">
      <alignment horizontal="right"/>
    </xf>
    <xf numFmtId="0" fontId="49" fillId="0" borderId="33" xfId="0" applyFont="1" applyBorder="1" applyAlignment="1">
      <alignment horizontal="center" vertical="center" wrapText="1"/>
    </xf>
    <xf numFmtId="0" fontId="49" fillId="0" borderId="35" xfId="0" applyFont="1" applyBorder="1" applyAlignment="1">
      <alignment horizontal="center" vertical="center" wrapText="1"/>
    </xf>
    <xf numFmtId="188" fontId="41" fillId="0" borderId="35" xfId="124" applyNumberFormat="1" applyFont="1" applyBorder="1" applyAlignment="1">
      <alignment vertical="center"/>
    </xf>
    <xf numFmtId="0" fontId="42" fillId="0" borderId="54" xfId="0" applyFont="1" applyBorder="1" applyAlignment="1">
      <alignment horizontal="center" vertical="center" wrapText="1"/>
    </xf>
    <xf numFmtId="0" fontId="45" fillId="0" borderId="19" xfId="123" applyFont="1" applyBorder="1" applyAlignment="1">
      <alignment horizontal="left" vertical="top" wrapText="1"/>
    </xf>
    <xf numFmtId="0" fontId="67" fillId="0" borderId="19" xfId="123" applyFont="1" applyBorder="1" applyAlignment="1">
      <alignment horizontal="left" vertical="top" wrapText="1"/>
    </xf>
    <xf numFmtId="0" fontId="45" fillId="0" borderId="31" xfId="0" applyFont="1" applyBorder="1" applyAlignment="1">
      <alignment horizontal="center" vertical="center" wrapText="1"/>
    </xf>
    <xf numFmtId="0" fontId="45" fillId="0" borderId="34" xfId="0" applyFont="1" applyBorder="1" applyAlignment="1">
      <alignment horizontal="center" vertical="center" wrapText="1"/>
    </xf>
    <xf numFmtId="0" fontId="41" fillId="0" borderId="32" xfId="0" applyFont="1" applyBorder="1" applyAlignment="1">
      <alignment horizontal="center" vertical="center" wrapText="1"/>
    </xf>
    <xf numFmtId="0" fontId="45" fillId="0" borderId="28" xfId="0" applyFont="1" applyBorder="1" applyAlignment="1">
      <alignment horizontal="center" vertical="center" wrapText="1"/>
    </xf>
    <xf numFmtId="0" fontId="41" fillId="0" borderId="28" xfId="0" applyFont="1" applyBorder="1" applyAlignment="1">
      <alignment horizontal="center" vertical="center" wrapText="1"/>
    </xf>
    <xf numFmtId="0" fontId="76" fillId="25" borderId="64" xfId="182" applyFont="1" applyFill="1" applyBorder="1" applyAlignment="1">
      <alignment horizontal="center" vertical="center" textRotation="255"/>
    </xf>
    <xf numFmtId="0" fontId="76" fillId="0" borderId="66" xfId="182" applyBorder="1" applyAlignment="1">
      <alignment horizontal="center" vertical="center"/>
    </xf>
    <xf numFmtId="0" fontId="76" fillId="25" borderId="28" xfId="182" applyFill="1" applyBorder="1" applyAlignment="1">
      <alignment horizontal="right" vertical="center"/>
    </xf>
    <xf numFmtId="0" fontId="76" fillId="25" borderId="64" xfId="182" applyFill="1" applyBorder="1" applyAlignment="1">
      <alignment horizontal="center" vertical="center" textRotation="255"/>
    </xf>
    <xf numFmtId="0" fontId="76" fillId="0" borderId="66" xfId="182" applyBorder="1" applyAlignment="1">
      <alignment horizontal="center" vertical="center" textRotation="255"/>
    </xf>
    <xf numFmtId="0" fontId="76" fillId="25" borderId="45" xfId="182" applyFill="1" applyBorder="1" applyAlignment="1">
      <alignment horizontal="right" vertical="center"/>
    </xf>
    <xf numFmtId="0" fontId="76" fillId="25" borderId="67" xfId="182" applyFill="1" applyBorder="1" applyAlignment="1">
      <alignment horizontal="right" vertical="center"/>
    </xf>
    <xf numFmtId="0" fontId="76" fillId="25" borderId="38" xfId="182" applyFill="1" applyBorder="1" applyAlignment="1">
      <alignment horizontal="right" vertical="center"/>
    </xf>
    <xf numFmtId="41" fontId="102" fillId="0" borderId="69" xfId="182" applyNumberFormat="1" applyFont="1" applyBorder="1" applyAlignment="1">
      <alignment horizontal="right" vertical="center"/>
    </xf>
    <xf numFmtId="41" fontId="102" fillId="0" borderId="70" xfId="182" applyNumberFormat="1" applyFont="1" applyBorder="1" applyAlignment="1">
      <alignment horizontal="right" vertical="center"/>
    </xf>
    <xf numFmtId="41" fontId="102" fillId="0" borderId="71" xfId="182" applyNumberFormat="1" applyFont="1" applyBorder="1" applyAlignment="1">
      <alignment horizontal="right" vertical="center"/>
    </xf>
    <xf numFmtId="0" fontId="76" fillId="0" borderId="65" xfId="182" applyBorder="1" applyAlignment="1">
      <alignment horizontal="center" vertical="center"/>
    </xf>
    <xf numFmtId="0" fontId="76" fillId="25" borderId="65" xfId="182" applyFill="1" applyBorder="1" applyAlignment="1">
      <alignment horizontal="center" vertical="center"/>
    </xf>
    <xf numFmtId="0" fontId="76" fillId="25" borderId="66" xfId="182" applyFill="1" applyBorder="1" applyAlignment="1">
      <alignment horizontal="center" vertical="center"/>
    </xf>
    <xf numFmtId="0" fontId="102" fillId="25" borderId="68" xfId="182" applyFont="1" applyFill="1" applyBorder="1" applyAlignment="1">
      <alignment horizontal="right" vertical="center"/>
    </xf>
    <xf numFmtId="0" fontId="102" fillId="25" borderId="67" xfId="182" applyFont="1" applyFill="1" applyBorder="1" applyAlignment="1">
      <alignment horizontal="right" vertical="center"/>
    </xf>
    <xf numFmtId="0" fontId="102" fillId="25" borderId="38" xfId="182" applyFont="1" applyFill="1" applyBorder="1" applyAlignment="1">
      <alignment horizontal="right" vertical="center"/>
    </xf>
    <xf numFmtId="0" fontId="76" fillId="0" borderId="66" xfId="182" applyBorder="1" applyAlignment="1">
      <alignment vertical="center"/>
    </xf>
    <xf numFmtId="0" fontId="105" fillId="25" borderId="64" xfId="182" applyFont="1" applyFill="1" applyBorder="1" applyAlignment="1">
      <alignment vertical="center" textRotation="255"/>
    </xf>
    <xf numFmtId="0" fontId="76" fillId="25" borderId="65" xfId="182" applyFill="1" applyBorder="1" applyAlignment="1">
      <alignment vertical="center"/>
    </xf>
    <xf numFmtId="0" fontId="76" fillId="25" borderId="66" xfId="182" applyFill="1" applyBorder="1" applyAlignment="1">
      <alignment vertical="center"/>
    </xf>
    <xf numFmtId="0" fontId="76" fillId="25" borderId="28" xfId="182" applyFont="1" applyFill="1" applyBorder="1" applyAlignment="1">
      <alignment horizontal="right" vertical="center"/>
    </xf>
    <xf numFmtId="0" fontId="107" fillId="25" borderId="68" xfId="182" applyFont="1" applyFill="1" applyBorder="1" applyAlignment="1">
      <alignment horizontal="right" vertical="center"/>
    </xf>
    <xf numFmtId="0" fontId="107" fillId="25" borderId="67" xfId="182" applyFont="1" applyFill="1" applyBorder="1" applyAlignment="1">
      <alignment horizontal="right" vertical="center"/>
    </xf>
    <xf numFmtId="0" fontId="107" fillId="25" borderId="38" xfId="182" applyFont="1" applyFill="1" applyBorder="1" applyAlignment="1">
      <alignment horizontal="right" vertical="center"/>
    </xf>
    <xf numFmtId="0" fontId="106" fillId="25" borderId="64" xfId="182" applyFont="1" applyFill="1" applyBorder="1" applyAlignment="1">
      <alignment vertical="top" textRotation="255" wrapText="1"/>
    </xf>
    <xf numFmtId="0" fontId="76" fillId="25" borderId="66" xfId="182" applyFill="1" applyBorder="1" applyAlignment="1">
      <alignment vertical="center" wrapText="1"/>
    </xf>
    <xf numFmtId="0" fontId="76" fillId="0" borderId="67" xfId="182" applyBorder="1" applyAlignment="1">
      <alignment horizontal="right" vertical="center"/>
    </xf>
    <xf numFmtId="0" fontId="76" fillId="0" borderId="38" xfId="182" applyBorder="1" applyAlignment="1">
      <alignment horizontal="right" vertical="center"/>
    </xf>
    <xf numFmtId="191" fontId="76" fillId="25" borderId="38" xfId="182" applyNumberFormat="1" applyFill="1" applyBorder="1" applyAlignment="1">
      <alignment horizontal="right" vertical="center"/>
    </xf>
    <xf numFmtId="0" fontId="76" fillId="0" borderId="64" xfId="182" applyBorder="1" applyAlignment="1">
      <alignment vertical="center" textRotation="255"/>
    </xf>
    <xf numFmtId="0" fontId="76" fillId="0" borderId="66" xfId="182" applyBorder="1" applyAlignment="1">
      <alignment vertical="center" textRotation="255"/>
    </xf>
    <xf numFmtId="191" fontId="76" fillId="25" borderId="45" xfId="182" applyNumberFormat="1" applyFont="1" applyFill="1" applyBorder="1" applyAlignment="1">
      <alignment horizontal="right" vertical="center"/>
    </xf>
    <xf numFmtId="191" fontId="76" fillId="25" borderId="67" xfId="182" applyNumberFormat="1" applyFont="1" applyFill="1" applyBorder="1" applyAlignment="1">
      <alignment horizontal="right" vertical="center"/>
    </xf>
    <xf numFmtId="191" fontId="76" fillId="25" borderId="38" xfId="182" applyNumberFormat="1" applyFont="1" applyFill="1" applyBorder="1" applyAlignment="1">
      <alignment horizontal="right" vertical="center"/>
    </xf>
    <xf numFmtId="0" fontId="76" fillId="25" borderId="64" xfId="182" applyFill="1" applyBorder="1" applyAlignment="1">
      <alignment vertical="center" textRotation="255"/>
    </xf>
    <xf numFmtId="191" fontId="76" fillId="25" borderId="28" xfId="182" applyNumberFormat="1" applyFill="1" applyBorder="1" applyAlignment="1">
      <alignment horizontal="right" vertical="center"/>
    </xf>
    <xf numFmtId="193" fontId="103" fillId="25" borderId="68" xfId="183" applyNumberFormat="1" applyFont="1" applyFill="1" applyBorder="1" applyAlignment="1">
      <alignment horizontal="right" vertical="center"/>
    </xf>
    <xf numFmtId="193" fontId="103" fillId="25" borderId="67" xfId="183" applyNumberFormat="1" applyFont="1" applyFill="1" applyBorder="1" applyAlignment="1">
      <alignment horizontal="right" vertical="center"/>
    </xf>
    <xf numFmtId="193" fontId="103" fillId="25" borderId="38" xfId="183" applyNumberFormat="1" applyFont="1" applyFill="1" applyBorder="1" applyAlignment="1">
      <alignment horizontal="right" vertical="center"/>
    </xf>
    <xf numFmtId="0" fontId="76" fillId="0" borderId="65" xfId="182" applyBorder="1" applyAlignment="1">
      <alignment vertical="center"/>
    </xf>
    <xf numFmtId="0" fontId="76" fillId="25" borderId="65" xfId="182" applyFill="1" applyBorder="1" applyAlignment="1">
      <alignment vertical="center" textRotation="255"/>
    </xf>
    <xf numFmtId="0" fontId="76" fillId="25" borderId="66" xfId="182" applyFill="1" applyBorder="1" applyAlignment="1">
      <alignment vertical="center" textRotation="255"/>
    </xf>
    <xf numFmtId="0" fontId="76" fillId="25" borderId="45" xfId="182" applyFont="1" applyFill="1" applyBorder="1" applyAlignment="1">
      <alignment horizontal="right" vertical="center"/>
    </xf>
    <xf numFmtId="0" fontId="76" fillId="0" borderId="67" xfId="182" applyFont="1" applyBorder="1" applyAlignment="1">
      <alignment horizontal="right" vertical="center"/>
    </xf>
    <xf numFmtId="0" fontId="76" fillId="0" borderId="38" xfId="182" applyFont="1" applyBorder="1" applyAlignment="1">
      <alignment horizontal="right" vertical="center"/>
    </xf>
    <xf numFmtId="0" fontId="76" fillId="0" borderId="65" xfId="182" applyBorder="1" applyAlignment="1">
      <alignment vertical="center" textRotation="255"/>
    </xf>
    <xf numFmtId="0" fontId="76" fillId="0" borderId="28" xfId="182" applyBorder="1" applyAlignment="1">
      <alignment horizontal="right" vertical="center"/>
    </xf>
    <xf numFmtId="0" fontId="101" fillId="0" borderId="0" xfId="182" applyFont="1" applyAlignment="1">
      <alignment horizontal="center" vertical="center"/>
    </xf>
    <xf numFmtId="0" fontId="76" fillId="0" borderId="59" xfId="182" applyBorder="1" applyAlignment="1" applyProtection="1">
      <alignment horizontal="center" vertical="center"/>
      <protection locked="0"/>
    </xf>
    <xf numFmtId="0" fontId="76" fillId="0" borderId="19" xfId="182" applyBorder="1" applyAlignment="1" applyProtection="1">
      <alignment horizontal="center" vertical="center"/>
      <protection locked="0"/>
    </xf>
    <xf numFmtId="0" fontId="76" fillId="0" borderId="60" xfId="182" applyBorder="1" applyAlignment="1" applyProtection="1">
      <alignment horizontal="center" vertical="center"/>
      <protection locked="0"/>
    </xf>
    <xf numFmtId="0" fontId="76" fillId="0" borderId="57" xfId="182" applyBorder="1" applyAlignment="1" applyProtection="1">
      <alignment horizontal="center" vertical="center"/>
      <protection locked="0"/>
    </xf>
    <xf numFmtId="0" fontId="76" fillId="0" borderId="0" xfId="182" applyBorder="1" applyAlignment="1" applyProtection="1">
      <alignment horizontal="center" vertical="center"/>
      <protection locked="0"/>
    </xf>
    <xf numFmtId="0" fontId="76" fillId="0" borderId="61" xfId="182" applyBorder="1" applyAlignment="1" applyProtection="1">
      <alignment horizontal="center" vertical="center"/>
      <protection locked="0"/>
    </xf>
    <xf numFmtId="0" fontId="76" fillId="0" borderId="62" xfId="182" applyBorder="1" applyAlignment="1" applyProtection="1">
      <alignment horizontal="center" vertical="center"/>
      <protection locked="0"/>
    </xf>
    <xf numFmtId="0" fontId="76" fillId="0" borderId="63" xfId="182" applyBorder="1" applyAlignment="1" applyProtection="1">
      <alignment horizontal="center" vertical="center"/>
      <protection locked="0"/>
    </xf>
    <xf numFmtId="0" fontId="76" fillId="0" borderId="41" xfId="182" applyBorder="1" applyAlignment="1" applyProtection="1">
      <alignment horizontal="center" vertical="center"/>
      <protection locked="0"/>
    </xf>
    <xf numFmtId="0" fontId="76" fillId="0" borderId="33" xfId="182" applyBorder="1">
      <alignment vertical="center"/>
    </xf>
    <xf numFmtId="0" fontId="76" fillId="0" borderId="35" xfId="182" applyBorder="1">
      <alignment vertical="center"/>
    </xf>
    <xf numFmtId="0" fontId="102" fillId="0" borderId="34" xfId="182" applyFont="1" applyBorder="1" applyAlignment="1">
      <alignment horizontal="right" vertical="center"/>
    </xf>
    <xf numFmtId="0" fontId="76" fillId="25" borderId="64" xfId="182" applyNumberFormat="1" applyFill="1" applyBorder="1" applyAlignment="1">
      <alignment vertical="center" textRotation="255"/>
    </xf>
    <xf numFmtId="191" fontId="102" fillId="0" borderId="69" xfId="182" applyNumberFormat="1" applyFont="1" applyBorder="1" applyAlignment="1">
      <alignment horizontal="right" vertical="center"/>
    </xf>
    <xf numFmtId="191" fontId="102" fillId="0" borderId="70" xfId="182" applyNumberFormat="1" applyFont="1" applyBorder="1" applyAlignment="1">
      <alignment horizontal="right" vertical="center"/>
    </xf>
    <xf numFmtId="191" fontId="102" fillId="0" borderId="71" xfId="182" applyNumberFormat="1" applyFont="1" applyBorder="1" applyAlignment="1">
      <alignment horizontal="right" vertical="center"/>
    </xf>
    <xf numFmtId="0" fontId="76" fillId="25" borderId="68" xfId="182" applyFill="1" applyBorder="1" applyAlignment="1">
      <alignment horizontal="right" vertical="center"/>
    </xf>
    <xf numFmtId="0" fontId="104" fillId="25" borderId="68" xfId="182" applyFont="1" applyFill="1" applyBorder="1" applyAlignment="1">
      <alignment horizontal="right" vertical="center"/>
    </xf>
    <xf numFmtId="0" fontId="104" fillId="25" borderId="67" xfId="182" applyFont="1" applyFill="1" applyBorder="1" applyAlignment="1">
      <alignment horizontal="right" vertical="center"/>
    </xf>
    <xf numFmtId="0" fontId="104" fillId="25" borderId="38" xfId="182" applyFont="1" applyFill="1" applyBorder="1" applyAlignment="1">
      <alignment horizontal="right" vertical="center"/>
    </xf>
    <xf numFmtId="0" fontId="96" fillId="25" borderId="64" xfId="182" applyFont="1" applyFill="1" applyBorder="1" applyAlignment="1">
      <alignment horizontal="center" vertical="center" textRotation="255"/>
    </xf>
    <xf numFmtId="0" fontId="96" fillId="25" borderId="45" xfId="182" applyFont="1" applyFill="1" applyBorder="1" applyAlignment="1">
      <alignment horizontal="right" vertical="center"/>
    </xf>
    <xf numFmtId="0" fontId="96" fillId="25" borderId="67" xfId="182" applyFont="1" applyFill="1" applyBorder="1" applyAlignment="1">
      <alignment horizontal="right" vertical="center"/>
    </xf>
    <xf numFmtId="0" fontId="96" fillId="25" borderId="38" xfId="182" applyFont="1" applyFill="1" applyBorder="1" applyAlignment="1">
      <alignment horizontal="right" vertical="center"/>
    </xf>
    <xf numFmtId="0" fontId="104" fillId="25" borderId="66" xfId="182" applyFont="1" applyFill="1" applyBorder="1" applyAlignment="1">
      <alignment horizontal="right" vertical="center"/>
    </xf>
    <xf numFmtId="0" fontId="76" fillId="0" borderId="31" xfId="182" applyBorder="1" applyAlignment="1">
      <alignment horizontal="center" vertical="center"/>
    </xf>
    <xf numFmtId="0" fontId="76" fillId="0" borderId="32" xfId="182" applyBorder="1" applyAlignment="1">
      <alignment vertical="center"/>
    </xf>
    <xf numFmtId="0" fontId="76" fillId="0" borderId="34" xfId="182" applyBorder="1" applyAlignment="1">
      <alignment vertical="center"/>
    </xf>
    <xf numFmtId="0" fontId="76" fillId="0" borderId="28" xfId="182" applyBorder="1" applyAlignment="1">
      <alignment vertical="center"/>
    </xf>
    <xf numFmtId="0" fontId="76" fillId="0" borderId="33" xfId="182" applyBorder="1" applyAlignment="1" applyProtection="1">
      <alignment horizontal="center" vertical="center"/>
      <protection locked="0"/>
    </xf>
    <xf numFmtId="0" fontId="76" fillId="0" borderId="35" xfId="182" applyBorder="1" applyAlignment="1" applyProtection="1">
      <alignment horizontal="center" vertical="center"/>
      <protection locked="0"/>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cellXfs>
  <cellStyles count="195">
    <cellStyle name="20% - 輔色1" xfId="1"/>
    <cellStyle name="20% - 輔色1 2" xfId="2"/>
    <cellStyle name="20% - 輔色2" xfId="3"/>
    <cellStyle name="20% - 輔色2 2" xfId="4"/>
    <cellStyle name="20% - 輔色3" xfId="5"/>
    <cellStyle name="20% - 輔色3 2" xfId="6"/>
    <cellStyle name="20% - 輔色4" xfId="7"/>
    <cellStyle name="20% - 輔色4 2" xfId="8"/>
    <cellStyle name="20% - 輔色5" xfId="9"/>
    <cellStyle name="20% - 輔色5 2" xfId="10"/>
    <cellStyle name="20% - 輔色6" xfId="11"/>
    <cellStyle name="20% - 輔色6 2" xfId="12"/>
    <cellStyle name="40% - 輔色1" xfId="13"/>
    <cellStyle name="40% - 輔色1 2" xfId="14"/>
    <cellStyle name="40% - 輔色2" xfId="15"/>
    <cellStyle name="40% - 輔色2 2" xfId="16"/>
    <cellStyle name="40% - 輔色3" xfId="17"/>
    <cellStyle name="40% - 輔色3 2" xfId="18"/>
    <cellStyle name="40% - 輔色4" xfId="19"/>
    <cellStyle name="40% - 輔色4 2" xfId="20"/>
    <cellStyle name="40% - 輔色5" xfId="21"/>
    <cellStyle name="40% - 輔色5 2" xfId="22"/>
    <cellStyle name="40% - 輔色6" xfId="23"/>
    <cellStyle name="40% - 輔色6 2" xfId="24"/>
    <cellStyle name="60% - 輔色1" xfId="25"/>
    <cellStyle name="60% - 輔色1 2" xfId="26"/>
    <cellStyle name="60% - 輔色2" xfId="27"/>
    <cellStyle name="60% - 輔色2 2" xfId="28"/>
    <cellStyle name="60% - 輔色3" xfId="29"/>
    <cellStyle name="60% - 輔色3 2" xfId="30"/>
    <cellStyle name="60% - 輔色4" xfId="31"/>
    <cellStyle name="60% - 輔色4 2" xfId="32"/>
    <cellStyle name="60% - 輔色5" xfId="33"/>
    <cellStyle name="60% - 輔色5 2" xfId="34"/>
    <cellStyle name="60% - 輔色6" xfId="35"/>
    <cellStyle name="60% - 輔色6 2" xfId="36"/>
    <cellStyle name="sheet" xfId="37"/>
    <cellStyle name="遽_laroux" xfId="38"/>
    <cellStyle name="一般" xfId="0" builtinId="0"/>
    <cellStyle name="一般 10" xfId="39"/>
    <cellStyle name="一般 11" xfId="40"/>
    <cellStyle name="一般 118" xfId="41"/>
    <cellStyle name="一般 118 2" xfId="191"/>
    <cellStyle name="一般 12" xfId="42"/>
    <cellStyle name="一般 121" xfId="43"/>
    <cellStyle name="一般 121 2" xfId="193"/>
    <cellStyle name="一般 123" xfId="44"/>
    <cellStyle name="一般 123 2" xfId="192"/>
    <cellStyle name="一般 125" xfId="45"/>
    <cellStyle name="一般 13" xfId="46"/>
    <cellStyle name="一般 14" xfId="47"/>
    <cellStyle name="一般 15" xfId="48"/>
    <cellStyle name="一般 159" xfId="49"/>
    <cellStyle name="一般 159 2" xfId="190"/>
    <cellStyle name="一般 16" xfId="50"/>
    <cellStyle name="一般 160" xfId="51"/>
    <cellStyle name="一般 168" xfId="52"/>
    <cellStyle name="一般 17" xfId="53"/>
    <cellStyle name="一般 18" xfId="54"/>
    <cellStyle name="一般 19" xfId="55"/>
    <cellStyle name="一般 2" xfId="56"/>
    <cellStyle name="一般 20" xfId="57"/>
    <cellStyle name="一般 21" xfId="58"/>
    <cellStyle name="一般 22" xfId="59"/>
    <cellStyle name="一般 23" xfId="60"/>
    <cellStyle name="一般 24" xfId="61"/>
    <cellStyle name="一般 25" xfId="62"/>
    <cellStyle name="一般 26" xfId="63"/>
    <cellStyle name="一般 27" xfId="64"/>
    <cellStyle name="一般 28" xfId="65"/>
    <cellStyle name="一般 29" xfId="66"/>
    <cellStyle name="一般 3" xfId="67"/>
    <cellStyle name="一般 30" xfId="68"/>
    <cellStyle name="一般 31" xfId="69"/>
    <cellStyle name="一般 32" xfId="70"/>
    <cellStyle name="一般 33" xfId="71"/>
    <cellStyle name="一般 34" xfId="72"/>
    <cellStyle name="一般 34 2" xfId="184"/>
    <cellStyle name="一般 35" xfId="73"/>
    <cellStyle name="一般 36" xfId="74"/>
    <cellStyle name="一般 37" xfId="75"/>
    <cellStyle name="一般 38" xfId="76"/>
    <cellStyle name="一般 39" xfId="77"/>
    <cellStyle name="一般 4" xfId="78"/>
    <cellStyle name="一般 40" xfId="79"/>
    <cellStyle name="一般 41" xfId="80"/>
    <cellStyle name="一般 42" xfId="81"/>
    <cellStyle name="一般 43" xfId="82"/>
    <cellStyle name="一般 43 2" xfId="188"/>
    <cellStyle name="一般 44" xfId="83"/>
    <cellStyle name="一般 45" xfId="84"/>
    <cellStyle name="一般 46" xfId="85"/>
    <cellStyle name="一般 47" xfId="86"/>
    <cellStyle name="一般 47 2" xfId="186"/>
    <cellStyle name="一般 48" xfId="87"/>
    <cellStyle name="一般 49" xfId="88"/>
    <cellStyle name="一般 5" xfId="89"/>
    <cellStyle name="一般 50" xfId="90"/>
    <cellStyle name="一般 50 2" xfId="187"/>
    <cellStyle name="一般 51" xfId="91"/>
    <cellStyle name="一般 52" xfId="92"/>
    <cellStyle name="一般 53" xfId="93"/>
    <cellStyle name="一般 54" xfId="94"/>
    <cellStyle name="一般 55" xfId="95"/>
    <cellStyle name="一般 56" xfId="96"/>
    <cellStyle name="一般 57" xfId="97"/>
    <cellStyle name="一般 58" xfId="98"/>
    <cellStyle name="一般 59" xfId="99"/>
    <cellStyle name="一般 6" xfId="100"/>
    <cellStyle name="一般 60" xfId="101"/>
    <cellStyle name="一般 61" xfId="102"/>
    <cellStyle name="一般 62" xfId="103"/>
    <cellStyle name="一般 63" xfId="104"/>
    <cellStyle name="一般 64" xfId="105"/>
    <cellStyle name="一般 65" xfId="106"/>
    <cellStyle name="一般 66" xfId="107"/>
    <cellStyle name="一般 67" xfId="108"/>
    <cellStyle name="一般 68" xfId="109"/>
    <cellStyle name="一般 69" xfId="110"/>
    <cellStyle name="一般 7" xfId="111"/>
    <cellStyle name="一般 7 2" xfId="112"/>
    <cellStyle name="一般 70" xfId="113"/>
    <cellStyle name="一般 71" xfId="114"/>
    <cellStyle name="一般 72" xfId="115"/>
    <cellStyle name="一般 73" xfId="116"/>
    <cellStyle name="一般 73 2" xfId="185"/>
    <cellStyle name="一般 74" xfId="117"/>
    <cellStyle name="一般 74 2" xfId="180"/>
    <cellStyle name="一般 75" xfId="178"/>
    <cellStyle name="一般 76" xfId="182"/>
    <cellStyle name="一般 8" xfId="118"/>
    <cellStyle name="一般 9" xfId="119"/>
    <cellStyle name="一般 9 2" xfId="120"/>
    <cellStyle name="一般 99" xfId="121"/>
    <cellStyle name="一般 99 2" xfId="194"/>
    <cellStyle name="一般_96業務總表-業務費-核定" xfId="122"/>
    <cellStyle name="一般_99年度重大修繕及定期維護審查表" xfId="123"/>
    <cellStyle name="一般_計網中心調查-103年度電腦軟硬體概算調查表 2" xfId="189"/>
    <cellStyle name="一般_購建固定資產預算" xfId="181"/>
    <cellStyle name="千分位" xfId="124" builtinId="3"/>
    <cellStyle name="千分位 2" xfId="125"/>
    <cellStyle name="千分位 3" xfId="126"/>
    <cellStyle name="千分位 4" xfId="127"/>
    <cellStyle name="千分位 5" xfId="128"/>
    <cellStyle name="千分位 6" xfId="179"/>
    <cellStyle name="千分位 7" xfId="183"/>
    <cellStyle name="中等" xfId="129"/>
    <cellStyle name="中等 2" xfId="130"/>
    <cellStyle name="合計" xfId="131"/>
    <cellStyle name="合計 2" xfId="132"/>
    <cellStyle name="好" xfId="133"/>
    <cellStyle name="好 2" xfId="134"/>
    <cellStyle name="計算方式" xfId="135"/>
    <cellStyle name="計算方式 2" xfId="136"/>
    <cellStyle name="貨幣 2" xfId="137"/>
    <cellStyle name="貨幣 3" xfId="138"/>
    <cellStyle name="連結的儲存格" xfId="139"/>
    <cellStyle name="連結的儲存格 2" xfId="140"/>
    <cellStyle name="備註 2" xfId="141"/>
    <cellStyle name="超連結" xfId="177"/>
    <cellStyle name="說明文字" xfId="142"/>
    <cellStyle name="說明文字 2" xfId="143"/>
    <cellStyle name="輔色1" xfId="144"/>
    <cellStyle name="輔色1 2" xfId="145"/>
    <cellStyle name="輔色2" xfId="146"/>
    <cellStyle name="輔色2 2" xfId="147"/>
    <cellStyle name="輔色3" xfId="148"/>
    <cellStyle name="輔色3 2" xfId="149"/>
    <cellStyle name="輔色4" xfId="150"/>
    <cellStyle name="輔色4 2" xfId="151"/>
    <cellStyle name="輔色5" xfId="152"/>
    <cellStyle name="輔色5 2" xfId="153"/>
    <cellStyle name="輔色6" xfId="154"/>
    <cellStyle name="輔色6 2" xfId="155"/>
    <cellStyle name="標題 1 2" xfId="156"/>
    <cellStyle name="標題 2 2" xfId="157"/>
    <cellStyle name="標題 3" xfId="158"/>
    <cellStyle name="標題 3 2" xfId="159"/>
    <cellStyle name="標題 4" xfId="160"/>
    <cellStyle name="標題 4 2" xfId="161"/>
    <cellStyle name="標題 5" xfId="162"/>
    <cellStyle name="輸入" xfId="163"/>
    <cellStyle name="輸入 2" xfId="164"/>
    <cellStyle name="輸出" xfId="165"/>
    <cellStyle name="輸出 2" xfId="166"/>
    <cellStyle name="檢查儲存格" xfId="167"/>
    <cellStyle name="檢查儲存格 2" xfId="168"/>
    <cellStyle name="壞" xfId="169"/>
    <cellStyle name="壞 2" xfId="170"/>
    <cellStyle name="警告文字" xfId="171"/>
    <cellStyle name="警告文字 2" xfId="172"/>
    <cellStyle name="巍葆 [0]_laroux" xfId="173"/>
    <cellStyle name="巍葆_laroux" xfId="174"/>
    <cellStyle name="鱔 [0]_laroux" xfId="175"/>
    <cellStyle name="鱔_laroux" xfId="176"/>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A6A6A6"/>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155863</xdr:colOff>
      <xdr:row>0</xdr:row>
      <xdr:rowOff>311728</xdr:rowOff>
    </xdr:from>
    <xdr:to>
      <xdr:col>2</xdr:col>
      <xdr:colOff>1058332</xdr:colOff>
      <xdr:row>2</xdr:row>
      <xdr:rowOff>169334</xdr:rowOff>
    </xdr:to>
    <xdr:sp macro="" textlink="">
      <xdr:nvSpPr>
        <xdr:cNvPr id="2" name="文字方塊 1"/>
        <xdr:cNvSpPr txBox="1"/>
      </xdr:nvSpPr>
      <xdr:spPr>
        <a:xfrm>
          <a:off x="155863" y="311728"/>
          <a:ext cx="2108969" cy="5349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TW" sz="2000">
              <a:latin typeface="標楷體" panose="03000509000000000000" pitchFamily="65" charset="-120"/>
              <a:ea typeface="標楷體" panose="03000509000000000000" pitchFamily="65" charset="-120"/>
            </a:rPr>
            <a:t>【</a:t>
          </a:r>
          <a:r>
            <a:rPr lang="zh-TW" altLang="en-US" sz="2000">
              <a:latin typeface="標楷體" panose="03000509000000000000" pitchFamily="65" charset="-120"/>
              <a:ea typeface="標楷體" panose="03000509000000000000" pitchFamily="65" charset="-120"/>
            </a:rPr>
            <a:t>表</a:t>
          </a:r>
          <a:r>
            <a:rPr lang="en-US" altLang="zh-TW" sz="2000">
              <a:latin typeface="標楷體" panose="03000509000000000000" pitchFamily="65" charset="-120"/>
              <a:ea typeface="標楷體" panose="03000509000000000000" pitchFamily="65" charset="-120"/>
            </a:rPr>
            <a:t>4-1</a:t>
          </a:r>
          <a:r>
            <a:rPr lang="zh-TW" altLang="en-US" sz="2000">
              <a:latin typeface="標楷體" panose="03000509000000000000" pitchFamily="65" charset="-120"/>
              <a:ea typeface="標楷體" panose="03000509000000000000" pitchFamily="65" charset="-120"/>
            </a:rPr>
            <a:t>參考表</a:t>
          </a:r>
          <a:r>
            <a:rPr lang="en-US" altLang="zh-TW" sz="2000">
              <a:latin typeface="標楷體" panose="03000509000000000000" pitchFamily="65" charset="-120"/>
              <a:ea typeface="標楷體" panose="03000509000000000000" pitchFamily="65" charset="-120"/>
            </a:rPr>
            <a:t>】</a:t>
          </a:r>
          <a:endParaRPr lang="zh-TW" altLang="en-US" sz="2000">
            <a:latin typeface="標楷體" panose="03000509000000000000" pitchFamily="65" charset="-120"/>
            <a:ea typeface="標楷體" panose="03000509000000000000" pitchFamily="65" charset="-12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201914</xdr:colOff>
      <xdr:row>8</xdr:row>
      <xdr:rowOff>0</xdr:rowOff>
    </xdr:from>
    <xdr:ext cx="475858" cy="110108"/>
    <xdr:sp macro="" textlink="">
      <xdr:nvSpPr>
        <xdr:cNvPr id="2" name="文字方塊 1"/>
        <xdr:cNvSpPr txBox="1"/>
      </xdr:nvSpPr>
      <xdr:spPr>
        <a:xfrm>
          <a:off x="201914" y="2295525"/>
          <a:ext cx="475858" cy="110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none" rtlCol="0" anchor="t">
          <a:spAutoFit/>
        </a:bodyPr>
        <a:lstStyle/>
        <a:p>
          <a:endParaRPr lang="zh-TW" altLang="en-US"/>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3"/>
  <sheetViews>
    <sheetView topLeftCell="A7" zoomScaleNormal="100" workbookViewId="0">
      <selection activeCell="G22" sqref="G22"/>
    </sheetView>
  </sheetViews>
  <sheetFormatPr defaultColWidth="8.875" defaultRowHeight="16.5"/>
  <cols>
    <col min="1" max="1" width="10.75" style="1" customWidth="1"/>
    <col min="2" max="2" width="6.375" style="1" customWidth="1"/>
    <col min="3" max="3" width="25.125" style="1" customWidth="1"/>
    <col min="4" max="4" width="7.75" style="1" customWidth="1"/>
    <col min="5" max="5" width="14.125" style="1" customWidth="1"/>
    <col min="6" max="6" width="15.75" style="2" customWidth="1"/>
    <col min="7" max="7" width="13.375" style="1" customWidth="1"/>
    <col min="8" max="8" width="13" style="1" customWidth="1"/>
    <col min="9" max="9" width="10" style="1" customWidth="1"/>
    <col min="10" max="10" width="15.125" style="1" customWidth="1"/>
    <col min="11" max="1024" width="8.875" style="1"/>
  </cols>
  <sheetData>
    <row r="1" spans="1:10" ht="21.6" customHeight="1">
      <c r="A1" s="3" t="s">
        <v>0</v>
      </c>
    </row>
    <row r="2" spans="1:10" ht="21.6" customHeight="1">
      <c r="A2" s="269" t="s">
        <v>1</v>
      </c>
      <c r="B2" s="269"/>
      <c r="C2" s="269"/>
      <c r="D2" s="269"/>
      <c r="E2" s="269"/>
      <c r="F2" s="269"/>
      <c r="G2" s="269"/>
      <c r="H2" s="269"/>
      <c r="I2" s="269"/>
      <c r="J2" s="269"/>
    </row>
    <row r="3" spans="1:10" ht="21.6" customHeight="1">
      <c r="A3" s="270" t="s">
        <v>126</v>
      </c>
      <c r="B3" s="270"/>
      <c r="C3" s="270"/>
      <c r="D3" s="270"/>
      <c r="E3" s="270"/>
      <c r="F3" s="270"/>
      <c r="G3" s="270"/>
      <c r="H3" s="270"/>
      <c r="I3" s="270"/>
      <c r="J3" s="270"/>
    </row>
    <row r="4" spans="1:10" ht="21.6" customHeight="1">
      <c r="A4" s="4" t="s">
        <v>2</v>
      </c>
      <c r="B4" s="5"/>
      <c r="D4" s="6"/>
      <c r="E4" s="7"/>
      <c r="G4" s="6"/>
      <c r="H4" s="6"/>
      <c r="J4" s="8" t="s">
        <v>3</v>
      </c>
    </row>
    <row r="5" spans="1:10" ht="34.15" customHeight="1">
      <c r="A5" s="271" t="s">
        <v>4</v>
      </c>
      <c r="B5" s="271" t="s">
        <v>5</v>
      </c>
      <c r="C5" s="271" t="s">
        <v>6</v>
      </c>
      <c r="D5" s="271" t="s">
        <v>7</v>
      </c>
      <c r="E5" s="271" t="s">
        <v>8</v>
      </c>
      <c r="F5" s="272" t="s">
        <v>9</v>
      </c>
      <c r="G5" s="271" t="s">
        <v>10</v>
      </c>
      <c r="H5" s="271" t="s">
        <v>11</v>
      </c>
      <c r="I5" s="273" t="s">
        <v>12</v>
      </c>
      <c r="J5" s="273"/>
    </row>
    <row r="6" spans="1:10" ht="21.6" customHeight="1">
      <c r="A6" s="271"/>
      <c r="B6" s="271"/>
      <c r="C6" s="271"/>
      <c r="D6" s="271"/>
      <c r="E6" s="271"/>
      <c r="F6" s="272"/>
      <c r="G6" s="271"/>
      <c r="H6" s="271"/>
      <c r="I6" s="271"/>
      <c r="J6" s="273"/>
    </row>
    <row r="7" spans="1:10" ht="23.25" customHeight="1">
      <c r="A7" s="276" t="s">
        <v>13</v>
      </c>
      <c r="B7" s="9">
        <v>1</v>
      </c>
      <c r="C7" s="10"/>
      <c r="D7" s="11"/>
      <c r="E7" s="11"/>
      <c r="F7" s="12">
        <f t="shared" ref="F7:F15" si="0">D7*E7</f>
        <v>0</v>
      </c>
      <c r="G7" s="10"/>
      <c r="H7" s="13"/>
      <c r="I7" s="277"/>
      <c r="J7" s="277"/>
    </row>
    <row r="8" spans="1:10" ht="21.6" customHeight="1">
      <c r="A8" s="276"/>
      <c r="B8" s="9">
        <v>2</v>
      </c>
      <c r="C8" s="10"/>
      <c r="D8" s="11"/>
      <c r="E8" s="11"/>
      <c r="F8" s="12">
        <f t="shared" si="0"/>
        <v>0</v>
      </c>
      <c r="G8" s="10"/>
      <c r="H8" s="13"/>
      <c r="I8" s="277"/>
      <c r="J8" s="277"/>
    </row>
    <row r="9" spans="1:10" ht="21.6" customHeight="1">
      <c r="A9" s="276"/>
      <c r="B9" s="9">
        <v>3</v>
      </c>
      <c r="C9" s="10"/>
      <c r="D9" s="11"/>
      <c r="E9" s="11"/>
      <c r="F9" s="12">
        <f t="shared" si="0"/>
        <v>0</v>
      </c>
      <c r="G9" s="10"/>
      <c r="H9" s="13"/>
      <c r="I9" s="277"/>
      <c r="J9" s="277"/>
    </row>
    <row r="10" spans="1:10" ht="21.6" customHeight="1">
      <c r="A10" s="276"/>
      <c r="B10" s="9">
        <v>4</v>
      </c>
      <c r="C10" s="10"/>
      <c r="D10" s="11"/>
      <c r="E10" s="11"/>
      <c r="F10" s="12">
        <f t="shared" si="0"/>
        <v>0</v>
      </c>
      <c r="G10" s="10"/>
      <c r="H10" s="13"/>
      <c r="I10" s="277"/>
      <c r="J10" s="277"/>
    </row>
    <row r="11" spans="1:10" ht="21.6" customHeight="1">
      <c r="A11" s="276"/>
      <c r="B11" s="9">
        <v>5</v>
      </c>
      <c r="C11" s="10"/>
      <c r="D11" s="11"/>
      <c r="E11" s="11"/>
      <c r="F11" s="12">
        <f t="shared" si="0"/>
        <v>0</v>
      </c>
      <c r="G11" s="10"/>
      <c r="H11" s="13"/>
      <c r="I11" s="277"/>
      <c r="J11" s="277"/>
    </row>
    <row r="12" spans="1:10" ht="21.6" customHeight="1">
      <c r="A12" s="276"/>
      <c r="B12" s="9">
        <v>6</v>
      </c>
      <c r="C12" s="10"/>
      <c r="D12" s="11"/>
      <c r="E12" s="11"/>
      <c r="F12" s="12">
        <f t="shared" si="0"/>
        <v>0</v>
      </c>
      <c r="G12" s="10"/>
      <c r="H12" s="13"/>
      <c r="I12" s="277"/>
      <c r="J12" s="277"/>
    </row>
    <row r="13" spans="1:10" ht="21.6" customHeight="1">
      <c r="A13" s="276"/>
      <c r="B13" s="9">
        <v>7</v>
      </c>
      <c r="C13" s="10"/>
      <c r="D13" s="11"/>
      <c r="E13" s="11"/>
      <c r="F13" s="12">
        <f t="shared" si="0"/>
        <v>0</v>
      </c>
      <c r="G13" s="10"/>
      <c r="H13" s="13"/>
      <c r="I13" s="277"/>
      <c r="J13" s="277"/>
    </row>
    <row r="14" spans="1:10" ht="21.6" customHeight="1">
      <c r="A14" s="276"/>
      <c r="B14" s="9">
        <v>8</v>
      </c>
      <c r="C14" s="10"/>
      <c r="D14" s="11"/>
      <c r="E14" s="11"/>
      <c r="F14" s="12">
        <f t="shared" si="0"/>
        <v>0</v>
      </c>
      <c r="G14" s="10"/>
      <c r="H14" s="13"/>
      <c r="I14" s="277"/>
      <c r="J14" s="277"/>
    </row>
    <row r="15" spans="1:10" ht="21.6" customHeight="1">
      <c r="A15" s="276"/>
      <c r="B15" s="9">
        <v>9</v>
      </c>
      <c r="C15" s="14" t="s">
        <v>14</v>
      </c>
      <c r="D15" s="11"/>
      <c r="E15" s="11"/>
      <c r="F15" s="12">
        <f t="shared" si="0"/>
        <v>0</v>
      </c>
      <c r="G15" s="10"/>
      <c r="H15" s="13"/>
      <c r="I15" s="277"/>
      <c r="J15" s="277"/>
    </row>
    <row r="16" spans="1:10" ht="21.6" customHeight="1">
      <c r="A16" s="276"/>
      <c r="B16" s="15"/>
      <c r="C16" s="278" t="s">
        <v>15</v>
      </c>
      <c r="D16" s="278"/>
      <c r="E16" s="278"/>
      <c r="F16" s="16">
        <f>SUM(F7:F15)</f>
        <v>0</v>
      </c>
      <c r="G16" s="13"/>
      <c r="H16" s="17"/>
      <c r="I16" s="279"/>
      <c r="J16" s="279"/>
    </row>
    <row r="17" spans="1:10" s="21" customFormat="1" ht="21.6" customHeight="1">
      <c r="A17" s="18" t="s">
        <v>16</v>
      </c>
      <c r="B17" s="18"/>
      <c r="C17" s="19"/>
      <c r="D17" s="1"/>
      <c r="E17" s="1"/>
      <c r="F17" s="20"/>
      <c r="G17" s="2"/>
      <c r="H17" s="2"/>
      <c r="I17" s="1"/>
      <c r="J17" s="1"/>
    </row>
    <row r="18" spans="1:10" s="7" customFormat="1" ht="40.5" customHeight="1">
      <c r="A18" s="22" t="s">
        <v>17</v>
      </c>
      <c r="B18" s="274" t="s">
        <v>18</v>
      </c>
      <c r="C18" s="274"/>
      <c r="D18" s="274"/>
      <c r="E18" s="274"/>
      <c r="F18" s="274"/>
      <c r="G18" s="274"/>
      <c r="H18" s="274"/>
      <c r="I18" s="274"/>
      <c r="J18" s="274"/>
    </row>
    <row r="19" spans="1:10" s="19" customFormat="1" ht="30" customHeight="1">
      <c r="A19" s="22" t="s">
        <v>19</v>
      </c>
      <c r="B19" s="274" t="s">
        <v>20</v>
      </c>
      <c r="C19" s="274"/>
      <c r="D19" s="274"/>
      <c r="E19" s="274"/>
      <c r="F19" s="274"/>
      <c r="G19" s="274"/>
      <c r="H19" s="274"/>
      <c r="I19" s="274"/>
      <c r="J19" s="274"/>
    </row>
    <row r="20" spans="1:10" s="19" customFormat="1" ht="24" customHeight="1">
      <c r="A20" s="22" t="s">
        <v>21</v>
      </c>
      <c r="B20" s="23" t="s">
        <v>22</v>
      </c>
      <c r="C20" s="24"/>
      <c r="D20" s="24"/>
      <c r="E20" s="24"/>
      <c r="F20" s="24"/>
      <c r="G20" s="24"/>
      <c r="H20" s="24"/>
      <c r="I20" s="24"/>
      <c r="J20" s="24"/>
    </row>
    <row r="21" spans="1:10" s="21" customFormat="1" ht="21.6" customHeight="1">
      <c r="A21" s="1"/>
      <c r="B21" s="6" t="s">
        <v>23</v>
      </c>
      <c r="C21" s="275" t="s">
        <v>24</v>
      </c>
      <c r="D21" s="275"/>
      <c r="E21" s="1"/>
      <c r="F21" s="2"/>
      <c r="G21" s="6" t="s">
        <v>496</v>
      </c>
      <c r="H21" s="6"/>
      <c r="I21" s="5"/>
      <c r="J21" s="1"/>
    </row>
    <row r="22" spans="1:10" s="21" customFormat="1" ht="21.6" customHeight="1">
      <c r="A22" s="3"/>
      <c r="B22" s="3"/>
      <c r="C22" s="1"/>
      <c r="D22" s="20"/>
      <c r="E22" s="1"/>
      <c r="F22" s="2"/>
      <c r="G22" s="20"/>
      <c r="H22" s="20"/>
      <c r="I22" s="20"/>
      <c r="J22" s="1"/>
    </row>
    <row r="23" spans="1:10" s="21" customFormat="1" ht="21.6" customHeight="1">
      <c r="A23" s="3"/>
      <c r="B23" s="3"/>
      <c r="C23" s="3"/>
      <c r="D23" s="6"/>
      <c r="E23" s="20"/>
      <c r="F23" s="2"/>
      <c r="G23" s="1"/>
      <c r="H23" s="1"/>
      <c r="I23" s="1"/>
      <c r="J23" s="1"/>
    </row>
  </sheetData>
  <mergeCells count="26">
    <mergeCell ref="B18:J18"/>
    <mergeCell ref="B19:J19"/>
    <mergeCell ref="C21:D21"/>
    <mergeCell ref="A7:A16"/>
    <mergeCell ref="I7:J7"/>
    <mergeCell ref="I8:J8"/>
    <mergeCell ref="I9:J9"/>
    <mergeCell ref="I10:J10"/>
    <mergeCell ref="I11:J11"/>
    <mergeCell ref="I12:J12"/>
    <mergeCell ref="I13:J13"/>
    <mergeCell ref="I14:J14"/>
    <mergeCell ref="I15:J15"/>
    <mergeCell ref="C16:E16"/>
    <mergeCell ref="I16:J16"/>
    <mergeCell ref="A2:J2"/>
    <mergeCell ref="A3:J3"/>
    <mergeCell ref="A5:A6"/>
    <mergeCell ref="B5:B6"/>
    <mergeCell ref="C5:C6"/>
    <mergeCell ref="D5:D6"/>
    <mergeCell ref="E5:E6"/>
    <mergeCell ref="F5:F6"/>
    <mergeCell ref="G5:G6"/>
    <mergeCell ref="H5:H6"/>
    <mergeCell ref="I5:J6"/>
  </mergeCells>
  <phoneticPr fontId="75" type="noConversion"/>
  <printOptions horizontalCentered="1"/>
  <pageMargins left="7.8472222222222193E-2" right="7.8472222222222193E-2" top="0.196527777777778" bottom="0.196527777777778" header="0.196527777777778" footer="0.196527777777778"/>
  <pageSetup paperSize="9" scale="84"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1"/>
  <sheetViews>
    <sheetView topLeftCell="A47" zoomScaleNormal="100" zoomScalePageLayoutView="60" workbookViewId="0">
      <selection activeCell="C42" sqref="C42"/>
    </sheetView>
  </sheetViews>
  <sheetFormatPr defaultColWidth="9.5" defaultRowHeight="16.5"/>
  <cols>
    <col min="1" max="1" width="9" style="25" customWidth="1"/>
    <col min="2" max="2" width="42.5" style="26" customWidth="1"/>
    <col min="3" max="3" width="27.125" style="27" customWidth="1"/>
    <col min="4" max="4" width="28.625" style="27" customWidth="1"/>
    <col min="5" max="5" width="48.5" style="28" customWidth="1"/>
    <col min="6" max="6" width="2" style="25" hidden="1" customWidth="1"/>
    <col min="7" max="11" width="9.625" style="25"/>
    <col min="12" max="12" width="12.375" style="25" customWidth="1"/>
    <col min="13" max="1024" width="9.625" style="25"/>
  </cols>
  <sheetData>
    <row r="1" spans="1:20" ht="36.75" customHeight="1">
      <c r="A1" s="29" t="s">
        <v>25</v>
      </c>
    </row>
    <row r="2" spans="1:20" s="30" customFormat="1" ht="33" customHeight="1">
      <c r="A2" s="281" t="s">
        <v>1</v>
      </c>
      <c r="B2" s="281"/>
      <c r="C2" s="281"/>
      <c r="D2" s="281"/>
      <c r="E2" s="281"/>
    </row>
    <row r="3" spans="1:20" ht="33" customHeight="1">
      <c r="A3" s="282" t="s">
        <v>127</v>
      </c>
      <c r="B3" s="282"/>
      <c r="C3" s="282"/>
      <c r="D3" s="282"/>
      <c r="E3" s="282"/>
    </row>
    <row r="4" spans="1:20" ht="25.5">
      <c r="B4" s="31"/>
      <c r="C4" s="32"/>
      <c r="D4" s="33"/>
      <c r="E4" s="34" t="s">
        <v>26</v>
      </c>
    </row>
    <row r="5" spans="1:20" s="38" customFormat="1" ht="75" customHeight="1">
      <c r="A5" s="35" t="s">
        <v>27</v>
      </c>
      <c r="B5" s="36" t="s">
        <v>28</v>
      </c>
      <c r="C5" s="110" t="s">
        <v>128</v>
      </c>
      <c r="D5" s="110" t="s">
        <v>129</v>
      </c>
      <c r="E5" s="37" t="s">
        <v>29</v>
      </c>
    </row>
    <row r="6" spans="1:20" s="43" customFormat="1" ht="42.75" customHeight="1">
      <c r="A6" s="283" t="s">
        <v>30</v>
      </c>
      <c r="B6" s="40" t="s">
        <v>31</v>
      </c>
      <c r="C6" s="111">
        <v>560000</v>
      </c>
      <c r="D6" s="41"/>
      <c r="E6" s="42"/>
    </row>
    <row r="7" spans="1:20" s="43" customFormat="1" ht="42.75" customHeight="1">
      <c r="A7" s="283"/>
      <c r="B7" s="40" t="s">
        <v>32</v>
      </c>
      <c r="C7" s="111">
        <v>2400000</v>
      </c>
      <c r="D7" s="41"/>
      <c r="E7" s="42"/>
    </row>
    <row r="8" spans="1:20" s="43" customFormat="1" ht="42.75" customHeight="1">
      <c r="A8" s="283"/>
      <c r="B8" s="40" t="s">
        <v>33</v>
      </c>
      <c r="C8" s="111">
        <v>1660000</v>
      </c>
      <c r="D8" s="41"/>
      <c r="E8" s="42"/>
    </row>
    <row r="9" spans="1:20" s="43" customFormat="1" ht="42.75" customHeight="1">
      <c r="A9" s="283"/>
      <c r="B9" s="40" t="s">
        <v>34</v>
      </c>
      <c r="C9" s="111">
        <v>364000</v>
      </c>
      <c r="D9" s="41"/>
      <c r="E9" s="42"/>
    </row>
    <row r="10" spans="1:20" s="43" customFormat="1" ht="42.75" customHeight="1">
      <c r="A10" s="283"/>
      <c r="B10" s="40" t="s">
        <v>35</v>
      </c>
      <c r="C10" s="111">
        <v>250000</v>
      </c>
      <c r="D10" s="41"/>
      <c r="E10" s="44"/>
    </row>
    <row r="11" spans="1:20" s="43" customFormat="1" ht="42.75" customHeight="1">
      <c r="A11" s="283"/>
      <c r="B11" s="40" t="s">
        <v>36</v>
      </c>
      <c r="C11" s="111">
        <v>54000</v>
      </c>
      <c r="D11" s="41"/>
      <c r="E11" s="42"/>
    </row>
    <row r="12" spans="1:20" s="43" customFormat="1" ht="42.75" customHeight="1">
      <c r="A12" s="283"/>
      <c r="B12" s="40" t="s">
        <v>37</v>
      </c>
      <c r="C12" s="111">
        <v>4798000</v>
      </c>
      <c r="D12" s="41"/>
      <c r="E12" s="42"/>
    </row>
    <row r="13" spans="1:20" s="43" customFormat="1" ht="63.75" customHeight="1">
      <c r="A13" s="283"/>
      <c r="B13" s="45" t="s">
        <v>38</v>
      </c>
      <c r="C13" s="111">
        <v>96000</v>
      </c>
      <c r="D13" s="41"/>
      <c r="E13" s="42"/>
      <c r="L13" s="284"/>
      <c r="M13" s="284"/>
      <c r="N13" s="284"/>
      <c r="O13" s="284"/>
      <c r="P13" s="284"/>
      <c r="Q13" s="284"/>
      <c r="R13" s="284"/>
      <c r="S13" s="284"/>
      <c r="T13" s="284"/>
    </row>
    <row r="14" spans="1:20" s="43" customFormat="1" ht="42.75" customHeight="1">
      <c r="A14" s="283" t="s">
        <v>39</v>
      </c>
      <c r="B14" s="40" t="s">
        <v>40</v>
      </c>
      <c r="C14" s="111">
        <v>2273000</v>
      </c>
      <c r="D14" s="41"/>
      <c r="E14" s="44"/>
      <c r="L14" s="46"/>
    </row>
    <row r="15" spans="1:20" s="43" customFormat="1" ht="42.75" customHeight="1">
      <c r="A15" s="283"/>
      <c r="B15" s="40" t="s">
        <v>41</v>
      </c>
      <c r="C15" s="111">
        <v>26520000</v>
      </c>
      <c r="D15" s="41"/>
      <c r="E15" s="44"/>
    </row>
    <row r="16" spans="1:20" s="43" customFormat="1" ht="42.75" customHeight="1">
      <c r="A16" s="283"/>
      <c r="B16" s="40" t="s">
        <v>42</v>
      </c>
      <c r="C16" s="111">
        <v>69134</v>
      </c>
      <c r="D16" s="41"/>
      <c r="E16" s="44"/>
    </row>
    <row r="17" spans="1:5" s="43" customFormat="1" ht="70.5" customHeight="1">
      <c r="A17" s="283"/>
      <c r="B17" s="40" t="s">
        <v>43</v>
      </c>
      <c r="C17" s="111">
        <v>200000</v>
      </c>
      <c r="D17" s="41"/>
      <c r="E17" s="44"/>
    </row>
    <row r="18" spans="1:5" s="43" customFormat="1" ht="43.5" customHeight="1">
      <c r="A18" s="283"/>
      <c r="B18" s="40" t="s">
        <v>44</v>
      </c>
      <c r="C18" s="111">
        <v>4595022</v>
      </c>
      <c r="D18" s="41"/>
      <c r="E18" s="44"/>
    </row>
    <row r="19" spans="1:5" s="43" customFormat="1" ht="43.5" customHeight="1">
      <c r="A19" s="283"/>
      <c r="B19" s="40" t="s">
        <v>45</v>
      </c>
      <c r="C19" s="111">
        <v>14588171</v>
      </c>
      <c r="D19" s="41"/>
      <c r="E19" s="44"/>
    </row>
    <row r="20" spans="1:5" s="43" customFormat="1" ht="43.5" customHeight="1">
      <c r="A20" s="283"/>
      <c r="B20" s="40" t="s">
        <v>46</v>
      </c>
      <c r="C20" s="111">
        <v>2704464</v>
      </c>
      <c r="D20" s="41"/>
      <c r="E20" s="44"/>
    </row>
    <row r="21" spans="1:5" s="43" customFormat="1" ht="43.5" customHeight="1">
      <c r="A21" s="283"/>
      <c r="B21" s="40" t="s">
        <v>47</v>
      </c>
      <c r="C21" s="111">
        <v>52584</v>
      </c>
      <c r="D21" s="41"/>
      <c r="E21" s="44"/>
    </row>
    <row r="22" spans="1:5" s="43" customFormat="1" ht="43.5" customHeight="1">
      <c r="A22" s="283"/>
      <c r="B22" s="114" t="s">
        <v>48</v>
      </c>
      <c r="C22" s="111">
        <v>100080</v>
      </c>
      <c r="D22" s="41"/>
      <c r="E22" s="44"/>
    </row>
    <row r="23" spans="1:5" s="43" customFormat="1" ht="43.5" customHeight="1">
      <c r="A23" s="285"/>
      <c r="B23" s="116" t="s">
        <v>130</v>
      </c>
      <c r="C23" s="113">
        <v>200000</v>
      </c>
      <c r="D23" s="41"/>
      <c r="E23" s="44"/>
    </row>
    <row r="24" spans="1:5" s="43" customFormat="1" ht="58.5" customHeight="1">
      <c r="A24" s="285"/>
      <c r="B24" s="116" t="s">
        <v>131</v>
      </c>
      <c r="C24" s="113">
        <v>350000</v>
      </c>
      <c r="D24" s="41"/>
      <c r="E24" s="44"/>
    </row>
    <row r="25" spans="1:5" s="43" customFormat="1" ht="43.5" customHeight="1">
      <c r="A25" s="285"/>
      <c r="B25" s="116" t="s">
        <v>132</v>
      </c>
      <c r="C25" s="113">
        <v>200000</v>
      </c>
      <c r="D25" s="41"/>
      <c r="E25" s="44"/>
    </row>
    <row r="26" spans="1:5" s="43" customFormat="1" ht="43.5" customHeight="1">
      <c r="A26" s="285"/>
      <c r="B26" s="116" t="s">
        <v>133</v>
      </c>
      <c r="C26" s="113">
        <v>34755000</v>
      </c>
      <c r="D26" s="41"/>
      <c r="E26" s="44"/>
    </row>
    <row r="27" spans="1:5" s="43" customFormat="1" ht="43.5" customHeight="1">
      <c r="A27" s="285"/>
      <c r="B27" s="116" t="s">
        <v>134</v>
      </c>
      <c r="C27" s="113">
        <v>5000000</v>
      </c>
      <c r="D27" s="41"/>
      <c r="E27" s="44"/>
    </row>
    <row r="28" spans="1:5" s="43" customFormat="1" ht="42.75" customHeight="1">
      <c r="A28" s="285"/>
      <c r="B28" s="116" t="s">
        <v>135</v>
      </c>
      <c r="C28" s="113">
        <v>15300795</v>
      </c>
      <c r="D28" s="41"/>
      <c r="E28" s="44"/>
    </row>
    <row r="29" spans="1:5" s="43" customFormat="1" ht="42.75" customHeight="1">
      <c r="A29" s="283" t="s">
        <v>49</v>
      </c>
      <c r="B29" s="115" t="s">
        <v>50</v>
      </c>
      <c r="C29" s="111">
        <v>59460612</v>
      </c>
      <c r="D29" s="47"/>
      <c r="E29" s="44"/>
    </row>
    <row r="30" spans="1:5" s="43" customFormat="1" ht="62.25" customHeight="1">
      <c r="A30" s="283"/>
      <c r="B30" s="40" t="s">
        <v>51</v>
      </c>
      <c r="C30" s="111">
        <v>4403880</v>
      </c>
      <c r="D30" s="41"/>
      <c r="E30" s="44"/>
    </row>
    <row r="31" spans="1:5" s="43" customFormat="1" ht="42.75" customHeight="1">
      <c r="A31" s="283"/>
      <c r="B31" s="40" t="s">
        <v>52</v>
      </c>
      <c r="C31" s="286">
        <v>7611440</v>
      </c>
      <c r="D31" s="47"/>
      <c r="E31" s="44"/>
    </row>
    <row r="32" spans="1:5" s="43" customFormat="1" ht="42.75" customHeight="1">
      <c r="A32" s="283"/>
      <c r="B32" s="40" t="s">
        <v>53</v>
      </c>
      <c r="C32" s="287"/>
      <c r="D32" s="47"/>
      <c r="E32" s="44"/>
    </row>
    <row r="33" spans="1:12" s="43" customFormat="1" ht="113.25" customHeight="1">
      <c r="A33" s="39" t="s">
        <v>54</v>
      </c>
      <c r="B33" s="40" t="s">
        <v>55</v>
      </c>
      <c r="C33" s="111">
        <v>740000</v>
      </c>
      <c r="D33" s="47"/>
      <c r="E33" s="44"/>
    </row>
    <row r="34" spans="1:12" s="43" customFormat="1" ht="113.25" customHeight="1">
      <c r="A34" s="39" t="s">
        <v>56</v>
      </c>
      <c r="B34" s="40" t="s">
        <v>57</v>
      </c>
      <c r="C34" s="111">
        <v>350000</v>
      </c>
      <c r="D34" s="48"/>
      <c r="E34" s="44"/>
    </row>
    <row r="35" spans="1:12" s="43" customFormat="1" ht="43.5" customHeight="1">
      <c r="A35" s="288" t="s">
        <v>58</v>
      </c>
      <c r="B35" s="45" t="s">
        <v>59</v>
      </c>
      <c r="C35" s="111">
        <v>2300000</v>
      </c>
      <c r="D35" s="48"/>
      <c r="E35" s="44"/>
    </row>
    <row r="36" spans="1:12" s="43" customFormat="1" ht="55.5" customHeight="1">
      <c r="A36" s="288"/>
      <c r="B36" s="45" t="s">
        <v>136</v>
      </c>
      <c r="C36" s="111">
        <v>2450000</v>
      </c>
      <c r="D36" s="48"/>
      <c r="E36" s="44"/>
    </row>
    <row r="37" spans="1:12" s="43" customFormat="1" ht="50.25" customHeight="1">
      <c r="A37" s="288"/>
      <c r="B37" s="40" t="s">
        <v>60</v>
      </c>
      <c r="C37" s="111">
        <v>200000</v>
      </c>
      <c r="D37" s="48"/>
      <c r="E37" s="49"/>
    </row>
    <row r="38" spans="1:12" s="43" customFormat="1" ht="50.25" customHeight="1">
      <c r="A38" s="288"/>
      <c r="B38" s="40" t="s">
        <v>61</v>
      </c>
      <c r="C38" s="111">
        <v>750000</v>
      </c>
      <c r="D38" s="48"/>
      <c r="E38" s="49"/>
    </row>
    <row r="39" spans="1:12" s="43" customFormat="1" ht="42.75" customHeight="1">
      <c r="A39" s="288"/>
      <c r="B39" s="45" t="s">
        <v>62</v>
      </c>
      <c r="C39" s="111">
        <v>750000</v>
      </c>
      <c r="D39" s="48"/>
      <c r="E39" s="50"/>
    </row>
    <row r="40" spans="1:12" s="43" customFormat="1" ht="59.25" customHeight="1">
      <c r="A40" s="288"/>
      <c r="B40" s="40" t="s">
        <v>63</v>
      </c>
      <c r="C40" s="111">
        <v>1860000</v>
      </c>
      <c r="D40" s="48"/>
      <c r="E40" s="50"/>
    </row>
    <row r="41" spans="1:12" s="43" customFormat="1" ht="56.25" customHeight="1">
      <c r="A41" s="288"/>
      <c r="B41" s="40" t="s">
        <v>64</v>
      </c>
      <c r="C41" s="111">
        <v>250000</v>
      </c>
      <c r="D41" s="51"/>
      <c r="E41" s="49"/>
    </row>
    <row r="42" spans="1:12" s="43" customFormat="1" ht="56.25" customHeight="1">
      <c r="A42" s="288"/>
      <c r="B42" s="40" t="s">
        <v>65</v>
      </c>
      <c r="C42" s="111">
        <v>80000</v>
      </c>
      <c r="D42" s="51"/>
      <c r="E42" s="49"/>
    </row>
    <row r="43" spans="1:12" s="43" customFormat="1" ht="56.25" customHeight="1">
      <c r="A43" s="288"/>
      <c r="B43" s="40" t="s">
        <v>66</v>
      </c>
      <c r="C43" s="111">
        <v>500000</v>
      </c>
      <c r="D43" s="51"/>
      <c r="E43" s="49"/>
    </row>
    <row r="44" spans="1:12" s="43" customFormat="1" ht="68.25" customHeight="1">
      <c r="A44" s="288"/>
      <c r="B44" s="40" t="s">
        <v>67</v>
      </c>
      <c r="C44" s="111">
        <v>350000</v>
      </c>
      <c r="D44" s="51"/>
      <c r="E44" s="49"/>
    </row>
    <row r="45" spans="1:12" s="43" customFormat="1" ht="57" customHeight="1">
      <c r="A45" s="288"/>
      <c r="B45" s="40" t="s">
        <v>68</v>
      </c>
      <c r="C45" s="111">
        <v>29800</v>
      </c>
      <c r="D45" s="48"/>
      <c r="E45" s="49"/>
      <c r="L45" s="52"/>
    </row>
    <row r="46" spans="1:12" s="43" customFormat="1" ht="57" customHeight="1">
      <c r="A46" s="288"/>
      <c r="B46" s="40" t="s">
        <v>69</v>
      </c>
      <c r="C46" s="111">
        <v>600000</v>
      </c>
      <c r="D46" s="48"/>
      <c r="E46" s="49"/>
      <c r="L46" s="52"/>
    </row>
    <row r="47" spans="1:12" s="43" customFormat="1" ht="69" customHeight="1">
      <c r="A47" s="39" t="s">
        <v>70</v>
      </c>
      <c r="B47" s="40" t="s">
        <v>71</v>
      </c>
      <c r="C47" s="111">
        <v>6000000</v>
      </c>
      <c r="D47" s="48"/>
      <c r="E47" s="53"/>
    </row>
    <row r="48" spans="1:12" s="43" customFormat="1" ht="51" customHeight="1">
      <c r="A48" s="280" t="s">
        <v>72</v>
      </c>
      <c r="B48" s="280"/>
      <c r="C48" s="112">
        <f>SUM(C6:C47)</f>
        <v>205775982</v>
      </c>
      <c r="D48" s="54"/>
      <c r="E48" s="55"/>
    </row>
    <row r="49" spans="1:20" s="21" customFormat="1" ht="18.75">
      <c r="A49" s="56" t="s">
        <v>73</v>
      </c>
      <c r="B49" s="26"/>
      <c r="C49" s="27"/>
      <c r="D49" s="27"/>
      <c r="E49" s="28"/>
      <c r="F49" s="25"/>
      <c r="G49" s="25"/>
      <c r="H49" s="25"/>
      <c r="I49" s="25"/>
      <c r="J49" s="25"/>
      <c r="K49" s="25"/>
      <c r="L49" s="25"/>
      <c r="M49" s="25"/>
      <c r="N49" s="25"/>
      <c r="O49" s="25"/>
      <c r="P49" s="25"/>
      <c r="Q49" s="25"/>
      <c r="R49" s="25"/>
      <c r="S49" s="25"/>
      <c r="T49" s="25"/>
    </row>
    <row r="51" spans="1:20" ht="17.25">
      <c r="A51" s="3" t="s">
        <v>23</v>
      </c>
      <c r="B51" s="20" t="s">
        <v>86</v>
      </c>
      <c r="C51" s="75"/>
      <c r="D51" s="3" t="s">
        <v>24</v>
      </c>
    </row>
  </sheetData>
  <mergeCells count="9">
    <mergeCell ref="A48:B48"/>
    <mergeCell ref="A2:E2"/>
    <mergeCell ref="A3:E3"/>
    <mergeCell ref="A6:A13"/>
    <mergeCell ref="L13:T13"/>
    <mergeCell ref="A14:A28"/>
    <mergeCell ref="A29:A32"/>
    <mergeCell ref="C31:C32"/>
    <mergeCell ref="A35:A46"/>
  </mergeCells>
  <phoneticPr fontId="75" type="noConversion"/>
  <printOptions horizontalCentered="1"/>
  <pageMargins left="0.39374999999999999" right="0.196527777777778" top="0.196527777777778" bottom="0.196527777777778" header="0.196527777777778" footer="0.196527777777778"/>
  <pageSetup paperSize="9" scale="60" pageOrder="overThenDown" orientation="portrait" horizontalDpi="300" verticalDpi="300" r:id="rId1"/>
  <rowBreaks count="1" manualBreakCount="1">
    <brk id="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3"/>
  <sheetViews>
    <sheetView tabSelected="1" zoomScaleNormal="100" zoomScalePageLayoutView="60" workbookViewId="0">
      <selection activeCell="H8" sqref="H8"/>
    </sheetView>
  </sheetViews>
  <sheetFormatPr defaultColWidth="9.5" defaultRowHeight="16.5"/>
  <cols>
    <col min="1" max="1" width="5.625" style="20" customWidth="1"/>
    <col min="2" max="2" width="26.5" style="3" customWidth="1"/>
    <col min="3" max="3" width="32.875" style="3" customWidth="1"/>
    <col min="4" max="4" width="10" style="3" customWidth="1"/>
    <col min="5" max="5" width="14.75" style="3" customWidth="1"/>
    <col min="6" max="6" width="15" style="6" customWidth="1"/>
    <col min="7" max="1024" width="9.625" style="3"/>
  </cols>
  <sheetData>
    <row r="1" spans="1:6">
      <c r="A1" s="20" t="s">
        <v>74</v>
      </c>
    </row>
    <row r="2" spans="1:6" ht="21.75" customHeight="1">
      <c r="A2" s="269" t="s">
        <v>1</v>
      </c>
      <c r="B2" s="269"/>
      <c r="C2" s="269"/>
      <c r="D2" s="269"/>
      <c r="E2" s="269"/>
      <c r="F2" s="269"/>
    </row>
    <row r="3" spans="1:6" ht="23.25" customHeight="1">
      <c r="B3" s="292" t="s">
        <v>137</v>
      </c>
      <c r="C3" s="292"/>
      <c r="D3" s="292"/>
      <c r="E3" s="292"/>
      <c r="F3" s="292"/>
    </row>
    <row r="4" spans="1:6" s="58" customFormat="1" ht="19.5" customHeight="1">
      <c r="A4" s="57"/>
      <c r="B4" s="284"/>
      <c r="C4" s="284"/>
      <c r="D4" s="284"/>
      <c r="E4" s="284"/>
      <c r="F4" s="284"/>
    </row>
    <row r="5" spans="1:6" s="59" customFormat="1" ht="20.25" customHeight="1">
      <c r="A5" s="59" t="s">
        <v>75</v>
      </c>
      <c r="B5" s="60"/>
      <c r="C5" s="60"/>
      <c r="D5" s="60"/>
      <c r="E5" s="60"/>
      <c r="F5" s="61" t="s">
        <v>3</v>
      </c>
    </row>
    <row r="6" spans="1:6" s="64" customFormat="1" ht="69" customHeight="1">
      <c r="A6" s="62" t="s">
        <v>5</v>
      </c>
      <c r="B6" s="63" t="s">
        <v>76</v>
      </c>
      <c r="C6" s="63" t="s">
        <v>77</v>
      </c>
      <c r="D6" s="63" t="s">
        <v>78</v>
      </c>
      <c r="E6" s="462" t="s">
        <v>497</v>
      </c>
      <c r="F6" s="463" t="s">
        <v>498</v>
      </c>
    </row>
    <row r="7" spans="1:6" s="64" customFormat="1" ht="21" customHeight="1">
      <c r="A7" s="293" t="s">
        <v>138</v>
      </c>
      <c r="B7" s="294"/>
      <c r="C7" s="294"/>
      <c r="D7" s="294"/>
      <c r="E7" s="294"/>
      <c r="F7" s="294"/>
    </row>
    <row r="8" spans="1:6" s="64" customFormat="1" ht="21" customHeight="1">
      <c r="A8" s="65">
        <v>1</v>
      </c>
      <c r="B8" s="66"/>
      <c r="C8" s="66"/>
      <c r="D8" s="66"/>
      <c r="E8" s="67"/>
      <c r="F8" s="68"/>
    </row>
    <row r="9" spans="1:6" s="64" customFormat="1" ht="21" customHeight="1">
      <c r="A9" s="65">
        <v>2</v>
      </c>
      <c r="B9" s="66"/>
      <c r="C9" s="66"/>
      <c r="D9" s="66"/>
      <c r="E9" s="67"/>
      <c r="F9" s="68"/>
    </row>
    <row r="10" spans="1:6" s="64" customFormat="1" ht="21" customHeight="1">
      <c r="A10" s="65">
        <v>3</v>
      </c>
      <c r="B10" s="66"/>
      <c r="C10" s="66"/>
      <c r="D10" s="66"/>
      <c r="E10" s="67"/>
      <c r="F10" s="68"/>
    </row>
    <row r="11" spans="1:6" s="64" customFormat="1" ht="21" customHeight="1">
      <c r="A11" s="65">
        <v>4</v>
      </c>
      <c r="B11" s="66"/>
      <c r="C11" s="66"/>
      <c r="D11" s="66"/>
      <c r="E11" s="67"/>
      <c r="F11" s="68"/>
    </row>
    <row r="12" spans="1:6" s="64" customFormat="1" ht="21" customHeight="1">
      <c r="A12" s="65">
        <v>5</v>
      </c>
      <c r="B12" s="66"/>
      <c r="C12" s="66"/>
      <c r="D12" s="66"/>
      <c r="E12" s="67"/>
      <c r="F12" s="68"/>
    </row>
    <row r="13" spans="1:6" s="64" customFormat="1" ht="21" customHeight="1">
      <c r="A13" s="65">
        <v>6</v>
      </c>
      <c r="B13" s="66"/>
      <c r="C13" s="66"/>
      <c r="D13" s="66"/>
      <c r="E13" s="67"/>
      <c r="F13" s="68"/>
    </row>
    <row r="14" spans="1:6" s="64" customFormat="1" ht="21" customHeight="1">
      <c r="A14" s="65">
        <v>7</v>
      </c>
      <c r="B14" s="66"/>
      <c r="C14" s="66"/>
      <c r="D14" s="66"/>
      <c r="E14" s="67"/>
      <c r="F14" s="68"/>
    </row>
    <row r="15" spans="1:6" s="64" customFormat="1" ht="21" customHeight="1">
      <c r="A15" s="65">
        <v>8</v>
      </c>
      <c r="B15" s="69" t="s">
        <v>79</v>
      </c>
      <c r="C15" s="66"/>
      <c r="D15" s="66"/>
      <c r="E15" s="67"/>
      <c r="F15" s="68"/>
    </row>
    <row r="16" spans="1:6" s="64" customFormat="1" ht="21" customHeight="1">
      <c r="A16" s="65"/>
      <c r="B16" s="66"/>
      <c r="C16" s="70"/>
      <c r="D16" s="66"/>
      <c r="E16" s="67"/>
      <c r="F16" s="68"/>
    </row>
    <row r="17" spans="1:9" s="64" customFormat="1" ht="21" customHeight="1">
      <c r="A17" s="295"/>
      <c r="B17" s="295"/>
      <c r="C17" s="66"/>
      <c r="D17" s="66"/>
      <c r="E17" s="67"/>
      <c r="F17" s="68"/>
    </row>
    <row r="18" spans="1:9" s="64" customFormat="1" ht="21" customHeight="1">
      <c r="A18" s="65"/>
      <c r="B18" s="66"/>
      <c r="C18" s="66"/>
      <c r="D18" s="66"/>
      <c r="E18" s="67"/>
      <c r="F18" s="68"/>
    </row>
    <row r="19" spans="1:9" s="64" customFormat="1" ht="21" customHeight="1">
      <c r="A19" s="65"/>
      <c r="B19" s="66"/>
      <c r="C19" s="66"/>
      <c r="D19" s="66"/>
      <c r="E19" s="67"/>
      <c r="F19" s="68"/>
    </row>
    <row r="20" spans="1:9" s="64" customFormat="1" ht="21" customHeight="1">
      <c r="A20" s="65"/>
      <c r="B20" s="66"/>
      <c r="C20" s="66"/>
      <c r="D20" s="66"/>
      <c r="E20" s="67"/>
      <c r="F20" s="68"/>
    </row>
    <row r="21" spans="1:9" s="64" customFormat="1" ht="21" customHeight="1">
      <c r="A21" s="65"/>
      <c r="B21" s="66"/>
      <c r="C21" s="66"/>
      <c r="D21" s="66"/>
      <c r="E21" s="67"/>
      <c r="F21" s="68"/>
    </row>
    <row r="22" spans="1:9" s="64" customFormat="1" ht="21" customHeight="1">
      <c r="A22" s="65"/>
      <c r="B22" s="66"/>
      <c r="C22" s="66"/>
      <c r="D22" s="66"/>
      <c r="E22" s="67"/>
      <c r="F22" s="68"/>
    </row>
    <row r="23" spans="1:9" s="64" customFormat="1" ht="21" customHeight="1">
      <c r="A23" s="65"/>
      <c r="B23" s="66"/>
      <c r="C23" s="66"/>
      <c r="D23" s="66"/>
      <c r="E23" s="67"/>
      <c r="F23" s="68"/>
    </row>
    <row r="24" spans="1:9" s="64" customFormat="1" ht="21" customHeight="1">
      <c r="A24" s="65"/>
      <c r="B24" s="69"/>
      <c r="C24" s="66"/>
      <c r="D24" s="66"/>
      <c r="E24" s="67"/>
      <c r="F24" s="68"/>
    </row>
    <row r="25" spans="1:9" s="64" customFormat="1" ht="21" customHeight="1">
      <c r="A25" s="65"/>
      <c r="B25" s="66"/>
      <c r="C25" s="70"/>
      <c r="D25" s="66"/>
      <c r="E25" s="67"/>
      <c r="F25" s="68"/>
    </row>
    <row r="26" spans="1:9" s="74" customFormat="1" ht="21" customHeight="1">
      <c r="A26" s="71"/>
      <c r="B26" s="289" t="s">
        <v>80</v>
      </c>
      <c r="C26" s="289"/>
      <c r="D26" s="289"/>
      <c r="E26" s="72"/>
      <c r="F26" s="73"/>
    </row>
    <row r="27" spans="1:9" s="75" customFormat="1" ht="22.5" customHeight="1">
      <c r="A27" s="290" t="s">
        <v>81</v>
      </c>
      <c r="B27" s="290"/>
      <c r="C27" s="3"/>
      <c r="D27" s="3"/>
      <c r="E27" s="3"/>
      <c r="F27" s="3"/>
    </row>
    <row r="28" spans="1:9" s="5" customFormat="1" ht="36.75" customHeight="1">
      <c r="A28" s="22" t="s">
        <v>17</v>
      </c>
      <c r="B28" s="291" t="s">
        <v>82</v>
      </c>
      <c r="C28" s="291"/>
      <c r="D28" s="291"/>
      <c r="E28" s="291"/>
      <c r="F28" s="291"/>
      <c r="G28" s="76"/>
      <c r="H28" s="76"/>
      <c r="I28" s="76"/>
    </row>
    <row r="29" spans="1:9" s="5" customFormat="1" ht="67.5" customHeight="1">
      <c r="A29" s="22" t="s">
        <v>19</v>
      </c>
      <c r="B29" s="274" t="s">
        <v>139</v>
      </c>
      <c r="C29" s="274"/>
      <c r="D29" s="274"/>
      <c r="E29" s="274"/>
      <c r="F29" s="274"/>
      <c r="G29" s="76"/>
      <c r="H29" s="76"/>
      <c r="I29" s="76"/>
    </row>
    <row r="30" spans="1:9" ht="20.25" customHeight="1">
      <c r="A30" s="22" t="s">
        <v>21</v>
      </c>
      <c r="B30" s="24" t="s">
        <v>83</v>
      </c>
      <c r="C30" s="24"/>
      <c r="D30" s="24"/>
      <c r="E30" s="24"/>
      <c r="F30" s="22"/>
    </row>
    <row r="31" spans="1:9" ht="20.25" customHeight="1">
      <c r="A31" s="22" t="s">
        <v>84</v>
      </c>
      <c r="B31" s="24" t="s">
        <v>85</v>
      </c>
      <c r="C31" s="24"/>
      <c r="D31" s="24"/>
      <c r="E31" s="24"/>
      <c r="F31" s="22"/>
    </row>
    <row r="32" spans="1:9" ht="20.25" customHeight="1">
      <c r="A32" s="77"/>
      <c r="B32" s="24"/>
      <c r="C32" s="24"/>
      <c r="D32" s="24"/>
      <c r="E32" s="24"/>
      <c r="F32" s="22"/>
    </row>
    <row r="33" spans="1:5" s="75" customFormat="1">
      <c r="A33" s="78"/>
      <c r="B33" s="3" t="s">
        <v>23</v>
      </c>
      <c r="C33" s="20" t="s">
        <v>86</v>
      </c>
      <c r="E33" s="3" t="s">
        <v>24</v>
      </c>
    </row>
  </sheetData>
  <mergeCells count="9">
    <mergeCell ref="B26:D26"/>
    <mergeCell ref="A27:B27"/>
    <mergeCell ref="B28:F28"/>
    <mergeCell ref="B29:F29"/>
    <mergeCell ref="A2:F2"/>
    <mergeCell ref="B3:F3"/>
    <mergeCell ref="B4:F4"/>
    <mergeCell ref="A7:F7"/>
    <mergeCell ref="A17:B17"/>
  </mergeCells>
  <phoneticPr fontId="75" type="noConversion"/>
  <printOptions horizontalCentered="1"/>
  <pageMargins left="0.196527777777778" right="0.196527777777778" top="0.51180555555555496" bottom="0.51180555555555496" header="0.51180555555555496" footer="0.51180555555555496"/>
  <pageSetup paperSize="9" scale="9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9"/>
  <sheetViews>
    <sheetView topLeftCell="A11" zoomScaleNormal="100" zoomScalePageLayoutView="60" workbookViewId="0">
      <selection activeCell="B20" sqref="B20"/>
    </sheetView>
  </sheetViews>
  <sheetFormatPr defaultColWidth="8.875" defaultRowHeight="16.5"/>
  <cols>
    <col min="1" max="1" width="6.875" style="1" customWidth="1"/>
    <col min="2" max="2" width="12" style="1" customWidth="1"/>
    <col min="3" max="3" width="28.25" style="1" customWidth="1"/>
    <col min="4" max="4" width="15.5" style="1" customWidth="1"/>
    <col min="5" max="5" width="14.875" style="1" customWidth="1"/>
    <col min="6" max="6" width="14.5" style="1" customWidth="1"/>
    <col min="7" max="7" width="8.875" style="1"/>
    <col min="8" max="8" width="20.875" style="1" customWidth="1"/>
    <col min="9" max="1024" width="8.875" style="1"/>
  </cols>
  <sheetData>
    <row r="1" spans="1:8" ht="21.6" customHeight="1">
      <c r="A1" s="1" t="s">
        <v>87</v>
      </c>
      <c r="H1" s="6"/>
    </row>
    <row r="2" spans="1:8" ht="21.6" customHeight="1">
      <c r="A2" s="296" t="s">
        <v>1</v>
      </c>
      <c r="B2" s="296"/>
      <c r="C2" s="296"/>
      <c r="D2" s="296"/>
      <c r="E2" s="296"/>
      <c r="F2" s="296"/>
      <c r="G2" s="296"/>
      <c r="H2" s="296"/>
    </row>
    <row r="3" spans="1:8" ht="21.6" customHeight="1">
      <c r="A3" s="292" t="s">
        <v>140</v>
      </c>
      <c r="B3" s="292"/>
      <c r="C3" s="292"/>
      <c r="D3" s="292"/>
      <c r="E3" s="292"/>
      <c r="F3" s="292"/>
      <c r="G3" s="292"/>
      <c r="H3" s="292"/>
    </row>
    <row r="4" spans="1:8" ht="21.6" customHeight="1">
      <c r="A4" s="297"/>
      <c r="B4" s="297"/>
      <c r="C4" s="297"/>
      <c r="D4" s="64"/>
      <c r="E4" s="79"/>
      <c r="F4" s="80"/>
      <c r="G4" s="298" t="s">
        <v>3</v>
      </c>
      <c r="H4" s="298"/>
    </row>
    <row r="5" spans="1:8" ht="33" customHeight="1">
      <c r="A5" s="299" t="s">
        <v>88</v>
      </c>
      <c r="B5" s="299" t="s">
        <v>89</v>
      </c>
      <c r="C5" s="299" t="s">
        <v>90</v>
      </c>
      <c r="D5" s="300" t="s">
        <v>141</v>
      </c>
      <c r="E5" s="300" t="s">
        <v>142</v>
      </c>
      <c r="F5" s="299" t="s">
        <v>91</v>
      </c>
      <c r="G5" s="299" t="s">
        <v>92</v>
      </c>
      <c r="H5" s="299"/>
    </row>
    <row r="6" spans="1:8" ht="25.5" customHeight="1">
      <c r="A6" s="299"/>
      <c r="B6" s="299"/>
      <c r="C6" s="299"/>
      <c r="D6" s="299"/>
      <c r="E6" s="299"/>
      <c r="F6" s="299"/>
      <c r="G6" s="299"/>
      <c r="H6" s="299"/>
    </row>
    <row r="7" spans="1:8" s="86" customFormat="1" ht="36" customHeight="1">
      <c r="A7" s="81">
        <v>1</v>
      </c>
      <c r="B7" s="81"/>
      <c r="C7" s="82"/>
      <c r="D7" s="83"/>
      <c r="E7" s="84"/>
      <c r="F7" s="85"/>
      <c r="G7" s="301"/>
      <c r="H7" s="301"/>
    </row>
    <row r="8" spans="1:8" ht="39.950000000000003" customHeight="1">
      <c r="A8" s="81">
        <v>2</v>
      </c>
      <c r="B8" s="81"/>
      <c r="C8" s="87"/>
      <c r="D8" s="88"/>
      <c r="E8" s="89"/>
      <c r="F8" s="90"/>
      <c r="G8" s="301"/>
      <c r="H8" s="301"/>
    </row>
    <row r="9" spans="1:8" ht="39.950000000000003" customHeight="1">
      <c r="A9" s="81">
        <v>3</v>
      </c>
      <c r="B9" s="81"/>
      <c r="C9" s="91"/>
      <c r="D9" s="88"/>
      <c r="E9" s="89"/>
      <c r="F9" s="90"/>
      <c r="G9" s="301"/>
      <c r="H9" s="301"/>
    </row>
    <row r="10" spans="1:8" ht="39.950000000000003" customHeight="1">
      <c r="A10" s="81">
        <v>4</v>
      </c>
      <c r="B10" s="81"/>
      <c r="C10" s="91"/>
      <c r="D10" s="88"/>
      <c r="E10" s="89"/>
      <c r="F10" s="90"/>
      <c r="G10" s="301"/>
      <c r="H10" s="301"/>
    </row>
    <row r="11" spans="1:8" ht="39.950000000000003" customHeight="1">
      <c r="A11" s="81">
        <v>5</v>
      </c>
      <c r="B11" s="81"/>
      <c r="C11" s="91"/>
      <c r="D11" s="88"/>
      <c r="E11" s="89"/>
      <c r="F11" s="90"/>
      <c r="G11" s="301"/>
      <c r="H11" s="301"/>
    </row>
    <row r="12" spans="1:8" ht="39.950000000000003" customHeight="1">
      <c r="A12" s="81">
        <v>6</v>
      </c>
      <c r="B12" s="81"/>
      <c r="C12" s="91"/>
      <c r="D12" s="88"/>
      <c r="E12" s="89"/>
      <c r="F12" s="90"/>
      <c r="G12" s="301"/>
      <c r="H12" s="301"/>
    </row>
    <row r="13" spans="1:8" ht="39.950000000000003" customHeight="1">
      <c r="A13" s="81">
        <v>7</v>
      </c>
      <c r="B13" s="81"/>
      <c r="C13" s="91"/>
      <c r="D13" s="88"/>
      <c r="E13" s="89"/>
      <c r="F13" s="90"/>
      <c r="G13" s="301"/>
      <c r="H13" s="301"/>
    </row>
    <row r="14" spans="1:8" ht="39.950000000000003" customHeight="1">
      <c r="A14" s="81">
        <v>8</v>
      </c>
      <c r="B14" s="81"/>
      <c r="C14" s="91"/>
      <c r="D14" s="88"/>
      <c r="E14" s="89"/>
      <c r="F14" s="90"/>
      <c r="G14" s="301"/>
      <c r="H14" s="301"/>
    </row>
    <row r="15" spans="1:8" ht="39.950000000000003" customHeight="1">
      <c r="A15" s="81">
        <v>9</v>
      </c>
      <c r="B15" s="81"/>
      <c r="C15" s="92" t="s">
        <v>93</v>
      </c>
      <c r="D15" s="88"/>
      <c r="E15" s="89"/>
      <c r="F15" s="90"/>
      <c r="G15" s="301"/>
      <c r="H15" s="301"/>
    </row>
    <row r="16" spans="1:8" s="7" customFormat="1" ht="34.5" customHeight="1">
      <c r="A16" s="303" t="s">
        <v>15</v>
      </c>
      <c r="B16" s="303"/>
      <c r="C16" s="303"/>
      <c r="D16" s="93">
        <f>SUM(D7:D15)</f>
        <v>0</v>
      </c>
      <c r="E16" s="93">
        <f>SUM(E7:E15)</f>
        <v>0</v>
      </c>
      <c r="F16" s="301"/>
      <c r="G16" s="301"/>
      <c r="H16" s="301"/>
    </row>
    <row r="17" spans="1:8" s="7" customFormat="1" ht="39.950000000000003" customHeight="1">
      <c r="A17" s="94"/>
      <c r="B17" s="58" t="s">
        <v>23</v>
      </c>
      <c r="C17" s="95" t="s">
        <v>86</v>
      </c>
      <c r="E17" s="96" t="s">
        <v>24</v>
      </c>
      <c r="F17" s="96"/>
      <c r="H17" s="97"/>
    </row>
    <row r="18" spans="1:8" ht="30" customHeight="1">
      <c r="B18" s="19" t="s">
        <v>81</v>
      </c>
      <c r="C18" s="19"/>
      <c r="D18" s="19"/>
      <c r="G18" s="20"/>
    </row>
    <row r="19" spans="1:8" ht="78.75" customHeight="1">
      <c r="A19" s="98"/>
      <c r="B19" s="302" t="s">
        <v>143</v>
      </c>
      <c r="C19" s="302"/>
      <c r="D19" s="302"/>
      <c r="E19" s="302"/>
      <c r="F19" s="302"/>
      <c r="G19" s="302"/>
      <c r="H19" s="302"/>
    </row>
  </sheetData>
  <mergeCells count="23">
    <mergeCell ref="B19:H19"/>
    <mergeCell ref="G12:H12"/>
    <mergeCell ref="G13:H13"/>
    <mergeCell ref="G14:H14"/>
    <mergeCell ref="G15:H15"/>
    <mergeCell ref="A16:C16"/>
    <mergeCell ref="F16:H16"/>
    <mergeCell ref="G7:H7"/>
    <mergeCell ref="G8:H8"/>
    <mergeCell ref="G9:H9"/>
    <mergeCell ref="G10:H10"/>
    <mergeCell ref="G11:H11"/>
    <mergeCell ref="A2:H2"/>
    <mergeCell ref="A3:H3"/>
    <mergeCell ref="A4:C4"/>
    <mergeCell ref="G4:H4"/>
    <mergeCell ref="A5:A6"/>
    <mergeCell ref="B5:B6"/>
    <mergeCell ref="C5:C6"/>
    <mergeCell ref="D5:D6"/>
    <mergeCell ref="E5:E6"/>
    <mergeCell ref="F5:F6"/>
    <mergeCell ref="G5:H6"/>
  </mergeCells>
  <phoneticPr fontId="75" type="noConversion"/>
  <printOptions horizontalCentered="1"/>
  <pageMargins left="0.196527777777778" right="0.196527777777778" top="0.39374999999999999" bottom="0" header="0.39374999999999999" footer="0"/>
  <pageSetup paperSize="9" scale="88"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8"/>
  <sheetViews>
    <sheetView view="pageBreakPreview" topLeftCell="A46" zoomScale="90" zoomScaleNormal="100" zoomScaleSheetLayoutView="90" workbookViewId="0">
      <selection activeCell="E8" sqref="E8"/>
    </sheetView>
  </sheetViews>
  <sheetFormatPr defaultColWidth="8.375" defaultRowHeight="16.5"/>
  <cols>
    <col min="1" max="1" width="4.5" style="147" customWidth="1"/>
    <col min="2" max="2" width="11.375" style="147" customWidth="1"/>
    <col min="3" max="3" width="43.125" style="148" customWidth="1"/>
    <col min="4" max="5" width="22.125" style="119" customWidth="1"/>
    <col min="6" max="6" width="28.25" style="117" customWidth="1"/>
    <col min="7" max="7" width="26" style="117" customWidth="1"/>
    <col min="8" max="8" width="8.375" style="117" customWidth="1"/>
    <col min="9" max="9" width="15.75" style="117" customWidth="1"/>
    <col min="10" max="10" width="3.5" style="117" customWidth="1"/>
    <col min="11" max="11" width="25.25" style="118" customWidth="1"/>
    <col min="12" max="16384" width="8.375" style="117"/>
  </cols>
  <sheetData>
    <row r="1" spans="1:11" ht="27.75">
      <c r="A1" s="354" t="s">
        <v>144</v>
      </c>
      <c r="B1" s="354"/>
      <c r="C1" s="354"/>
      <c r="D1" s="354"/>
      <c r="E1" s="354"/>
      <c r="F1" s="354"/>
      <c r="G1" s="354"/>
    </row>
    <row r="2" spans="1:11" ht="25.5">
      <c r="A2" s="355" t="s">
        <v>145</v>
      </c>
      <c r="B2" s="355"/>
      <c r="C2" s="355"/>
      <c r="D2" s="355"/>
      <c r="E2" s="355"/>
      <c r="F2" s="355"/>
      <c r="G2" s="355"/>
    </row>
    <row r="3" spans="1:11" ht="20.25" thickBot="1">
      <c r="A3" s="356"/>
      <c r="B3" s="356"/>
      <c r="C3" s="356"/>
      <c r="F3" s="357" t="s">
        <v>146</v>
      </c>
      <c r="G3" s="357"/>
    </row>
    <row r="4" spans="1:11" ht="24" customHeight="1">
      <c r="A4" s="358" t="s">
        <v>147</v>
      </c>
      <c r="B4" s="360" t="s">
        <v>148</v>
      </c>
      <c r="C4" s="360" t="s">
        <v>149</v>
      </c>
      <c r="D4" s="362" t="s">
        <v>150</v>
      </c>
      <c r="E4" s="362" t="s">
        <v>151</v>
      </c>
      <c r="F4" s="360" t="s">
        <v>152</v>
      </c>
      <c r="G4" s="364"/>
    </row>
    <row r="5" spans="1:11" ht="29.25" customHeight="1">
      <c r="A5" s="359"/>
      <c r="B5" s="361"/>
      <c r="C5" s="361"/>
      <c r="D5" s="363"/>
      <c r="E5" s="363" t="s">
        <v>153</v>
      </c>
      <c r="F5" s="361"/>
      <c r="G5" s="365"/>
    </row>
    <row r="6" spans="1:11" s="124" customFormat="1" ht="34.5" customHeight="1">
      <c r="A6" s="120">
        <v>1</v>
      </c>
      <c r="B6" s="121" t="s">
        <v>154</v>
      </c>
      <c r="C6" s="122" t="s">
        <v>155</v>
      </c>
      <c r="D6" s="123">
        <v>120000</v>
      </c>
      <c r="E6" s="123">
        <v>120000</v>
      </c>
      <c r="F6" s="337" t="s">
        <v>156</v>
      </c>
      <c r="G6" s="338"/>
      <c r="K6" s="125"/>
    </row>
    <row r="7" spans="1:11" s="124" customFormat="1" ht="34.5" customHeight="1">
      <c r="A7" s="120">
        <v>2</v>
      </c>
      <c r="B7" s="121" t="s">
        <v>157</v>
      </c>
      <c r="C7" s="122" t="s">
        <v>158</v>
      </c>
      <c r="D7" s="123">
        <v>98000</v>
      </c>
      <c r="E7" s="123">
        <v>99000</v>
      </c>
      <c r="F7" s="337" t="s">
        <v>159</v>
      </c>
      <c r="G7" s="338"/>
      <c r="K7" s="125"/>
    </row>
    <row r="8" spans="1:11" s="124" customFormat="1" ht="34.5" customHeight="1">
      <c r="A8" s="120">
        <v>3</v>
      </c>
      <c r="B8" s="121" t="s">
        <v>154</v>
      </c>
      <c r="C8" s="122" t="s">
        <v>160</v>
      </c>
      <c r="D8" s="123">
        <v>12000</v>
      </c>
      <c r="E8" s="123">
        <v>12000</v>
      </c>
      <c r="F8" s="337" t="s">
        <v>161</v>
      </c>
      <c r="G8" s="338"/>
      <c r="K8" s="125"/>
    </row>
    <row r="9" spans="1:11" s="124" customFormat="1" ht="112.5" customHeight="1">
      <c r="A9" s="120">
        <v>4</v>
      </c>
      <c r="B9" s="121" t="s">
        <v>94</v>
      </c>
      <c r="C9" s="122" t="s">
        <v>95</v>
      </c>
      <c r="D9" s="123">
        <v>250000</v>
      </c>
      <c r="E9" s="123">
        <v>250000</v>
      </c>
      <c r="F9" s="352" t="s">
        <v>162</v>
      </c>
      <c r="G9" s="353"/>
      <c r="K9" s="125"/>
    </row>
    <row r="10" spans="1:11" s="124" customFormat="1" ht="43.5" customHeight="1">
      <c r="A10" s="120">
        <v>5</v>
      </c>
      <c r="B10" s="121" t="s">
        <v>94</v>
      </c>
      <c r="C10" s="122" t="s">
        <v>163</v>
      </c>
      <c r="D10" s="123"/>
      <c r="E10" s="123">
        <v>99000</v>
      </c>
      <c r="F10" s="341" t="s">
        <v>164</v>
      </c>
      <c r="G10" s="342"/>
      <c r="K10" s="125"/>
    </row>
    <row r="11" spans="1:11" s="124" customFormat="1" ht="38.25" customHeight="1">
      <c r="A11" s="120">
        <v>6</v>
      </c>
      <c r="B11" s="121" t="s">
        <v>165</v>
      </c>
      <c r="C11" s="122" t="s">
        <v>166</v>
      </c>
      <c r="D11" s="123">
        <v>57000</v>
      </c>
      <c r="E11" s="123">
        <v>57000</v>
      </c>
      <c r="F11" s="337" t="s">
        <v>167</v>
      </c>
      <c r="G11" s="338"/>
      <c r="K11" s="125"/>
    </row>
    <row r="12" spans="1:11" s="124" customFormat="1" ht="35.25" customHeight="1">
      <c r="A12" s="120">
        <v>7</v>
      </c>
      <c r="B12" s="121" t="s">
        <v>168</v>
      </c>
      <c r="C12" s="122" t="s">
        <v>169</v>
      </c>
      <c r="D12" s="126">
        <v>0</v>
      </c>
      <c r="E12" s="126">
        <v>0</v>
      </c>
      <c r="F12" s="304" t="s">
        <v>170</v>
      </c>
      <c r="G12" s="305"/>
      <c r="K12" s="125"/>
    </row>
    <row r="13" spans="1:11" s="124" customFormat="1" ht="35.25" customHeight="1">
      <c r="A13" s="120">
        <v>8</v>
      </c>
      <c r="B13" s="121" t="s">
        <v>171</v>
      </c>
      <c r="C13" s="122" t="s">
        <v>172</v>
      </c>
      <c r="D13" s="126">
        <v>0</v>
      </c>
      <c r="E13" s="126">
        <v>0</v>
      </c>
      <c r="F13" s="304" t="s">
        <v>173</v>
      </c>
      <c r="G13" s="305"/>
      <c r="K13" s="125"/>
    </row>
    <row r="14" spans="1:11" s="124" customFormat="1" ht="49.5" customHeight="1">
      <c r="A14" s="120">
        <v>9</v>
      </c>
      <c r="B14" s="121" t="s">
        <v>165</v>
      </c>
      <c r="C14" s="122" t="s">
        <v>174</v>
      </c>
      <c r="D14" s="126">
        <v>0</v>
      </c>
      <c r="E14" s="126">
        <v>0</v>
      </c>
      <c r="F14" s="304" t="s">
        <v>175</v>
      </c>
      <c r="G14" s="305"/>
      <c r="K14" s="125"/>
    </row>
    <row r="15" spans="1:11" s="124" customFormat="1" ht="36.75" customHeight="1">
      <c r="A15" s="120">
        <v>10</v>
      </c>
      <c r="B15" s="121" t="s">
        <v>165</v>
      </c>
      <c r="C15" s="122" t="s">
        <v>176</v>
      </c>
      <c r="D15" s="126">
        <v>0</v>
      </c>
      <c r="E15" s="126">
        <v>0</v>
      </c>
      <c r="F15" s="304" t="s">
        <v>177</v>
      </c>
      <c r="G15" s="305"/>
      <c r="K15" s="125"/>
    </row>
    <row r="16" spans="1:11" s="124" customFormat="1" ht="42" customHeight="1">
      <c r="A16" s="120">
        <v>11</v>
      </c>
      <c r="B16" s="121" t="s">
        <v>178</v>
      </c>
      <c r="C16" s="127" t="s">
        <v>179</v>
      </c>
      <c r="D16" s="126"/>
      <c r="E16" s="126">
        <v>0</v>
      </c>
      <c r="F16" s="304" t="s">
        <v>180</v>
      </c>
      <c r="G16" s="305"/>
      <c r="K16" s="125"/>
    </row>
    <row r="17" spans="1:11" s="124" customFormat="1" ht="52.5" customHeight="1">
      <c r="A17" s="120">
        <v>12</v>
      </c>
      <c r="B17" s="121" t="s">
        <v>168</v>
      </c>
      <c r="C17" s="122" t="s">
        <v>181</v>
      </c>
      <c r="D17" s="126"/>
      <c r="E17" s="126">
        <v>46000</v>
      </c>
      <c r="F17" s="304" t="s">
        <v>182</v>
      </c>
      <c r="G17" s="305"/>
      <c r="K17" s="125"/>
    </row>
    <row r="18" spans="1:11" s="124" customFormat="1" ht="68.25" customHeight="1">
      <c r="A18" s="120">
        <v>13</v>
      </c>
      <c r="B18" s="121" t="s">
        <v>183</v>
      </c>
      <c r="C18" s="128" t="s">
        <v>184</v>
      </c>
      <c r="D18" s="123">
        <v>235000</v>
      </c>
      <c r="E18" s="123">
        <v>60000</v>
      </c>
      <c r="F18" s="304" t="s">
        <v>185</v>
      </c>
      <c r="G18" s="305"/>
      <c r="K18" s="125"/>
    </row>
    <row r="19" spans="1:11" s="124" customFormat="1" ht="45" customHeight="1">
      <c r="A19" s="120">
        <v>14</v>
      </c>
      <c r="B19" s="121" t="s">
        <v>186</v>
      </c>
      <c r="C19" s="129" t="s">
        <v>187</v>
      </c>
      <c r="D19" s="123">
        <v>6600</v>
      </c>
      <c r="E19" s="126">
        <v>0</v>
      </c>
      <c r="F19" s="350"/>
      <c r="G19" s="351"/>
      <c r="K19" s="125"/>
    </row>
    <row r="20" spans="1:11" s="124" customFormat="1" ht="36.75" customHeight="1">
      <c r="A20" s="120">
        <v>15</v>
      </c>
      <c r="B20" s="121" t="s">
        <v>183</v>
      </c>
      <c r="C20" s="129" t="s">
        <v>188</v>
      </c>
      <c r="D20" s="123">
        <v>9500</v>
      </c>
      <c r="E20" s="123">
        <v>20000</v>
      </c>
      <c r="F20" s="304" t="s">
        <v>189</v>
      </c>
      <c r="G20" s="305"/>
      <c r="K20" s="125"/>
    </row>
    <row r="21" spans="1:11" s="124" customFormat="1" ht="34.5" customHeight="1">
      <c r="A21" s="120">
        <v>16</v>
      </c>
      <c r="B21" s="121" t="s">
        <v>190</v>
      </c>
      <c r="C21" s="129" t="s">
        <v>191</v>
      </c>
      <c r="D21" s="123">
        <v>294000</v>
      </c>
      <c r="E21" s="123">
        <v>294000</v>
      </c>
      <c r="F21" s="304" t="s">
        <v>192</v>
      </c>
      <c r="G21" s="305"/>
      <c r="K21" s="125"/>
    </row>
    <row r="22" spans="1:11" s="124" customFormat="1" ht="41.25" customHeight="1">
      <c r="A22" s="120">
        <v>17</v>
      </c>
      <c r="B22" s="121" t="s">
        <v>183</v>
      </c>
      <c r="C22" s="122" t="s">
        <v>193</v>
      </c>
      <c r="D22" s="123">
        <v>103500</v>
      </c>
      <c r="E22" s="123">
        <v>103500</v>
      </c>
      <c r="F22" s="304" t="s">
        <v>194</v>
      </c>
      <c r="G22" s="305"/>
      <c r="K22" s="125"/>
    </row>
    <row r="23" spans="1:11" s="124" customFormat="1" ht="113.25" customHeight="1">
      <c r="A23" s="120">
        <v>18</v>
      </c>
      <c r="B23" s="121" t="s">
        <v>183</v>
      </c>
      <c r="C23" s="122" t="s">
        <v>195</v>
      </c>
      <c r="D23" s="123">
        <v>224400</v>
      </c>
      <c r="E23" s="123">
        <v>224400</v>
      </c>
      <c r="F23" s="346"/>
      <c r="G23" s="347"/>
      <c r="K23" s="125"/>
    </row>
    <row r="24" spans="1:11" s="124" customFormat="1" ht="30" customHeight="1">
      <c r="A24" s="120">
        <v>19</v>
      </c>
      <c r="B24" s="121" t="s">
        <v>183</v>
      </c>
      <c r="C24" s="122" t="s">
        <v>196</v>
      </c>
      <c r="D24" s="123">
        <v>98000</v>
      </c>
      <c r="E24" s="123">
        <v>98000</v>
      </c>
      <c r="F24" s="304"/>
      <c r="G24" s="305"/>
      <c r="K24" s="125"/>
    </row>
    <row r="25" spans="1:11" s="124" customFormat="1" ht="30" customHeight="1">
      <c r="A25" s="120">
        <v>20</v>
      </c>
      <c r="B25" s="121" t="s">
        <v>183</v>
      </c>
      <c r="C25" s="122" t="s">
        <v>197</v>
      </c>
      <c r="D25" s="123">
        <v>98000</v>
      </c>
      <c r="E25" s="123">
        <v>98000</v>
      </c>
      <c r="F25" s="304"/>
      <c r="G25" s="305"/>
      <c r="K25" s="125"/>
    </row>
    <row r="26" spans="1:11" s="124" customFormat="1" ht="30" customHeight="1">
      <c r="A26" s="120">
        <v>21</v>
      </c>
      <c r="B26" s="121" t="s">
        <v>183</v>
      </c>
      <c r="C26" s="122" t="s">
        <v>198</v>
      </c>
      <c r="D26" s="126">
        <v>17000</v>
      </c>
      <c r="E26" s="126">
        <v>0</v>
      </c>
      <c r="F26" s="346"/>
      <c r="G26" s="347"/>
      <c r="K26" s="125"/>
    </row>
    <row r="27" spans="1:11" s="124" customFormat="1" ht="30" customHeight="1">
      <c r="A27" s="120">
        <v>22</v>
      </c>
      <c r="B27" s="121" t="s">
        <v>199</v>
      </c>
      <c r="C27" s="122" t="s">
        <v>200</v>
      </c>
      <c r="D27" s="123">
        <v>98000</v>
      </c>
      <c r="E27" s="123">
        <v>98000</v>
      </c>
      <c r="F27" s="304"/>
      <c r="G27" s="305"/>
      <c r="K27" s="125"/>
    </row>
    <row r="28" spans="1:11" s="124" customFormat="1" ht="30" customHeight="1">
      <c r="A28" s="120">
        <v>23</v>
      </c>
      <c r="B28" s="121" t="s">
        <v>201</v>
      </c>
      <c r="C28" s="122" t="s">
        <v>202</v>
      </c>
      <c r="D28" s="123">
        <v>258000</v>
      </c>
      <c r="E28" s="126">
        <v>0</v>
      </c>
      <c r="F28" s="346"/>
      <c r="G28" s="347"/>
      <c r="K28" s="125"/>
    </row>
    <row r="29" spans="1:11" s="124" customFormat="1" ht="30" customHeight="1">
      <c r="A29" s="120">
        <v>24</v>
      </c>
      <c r="B29" s="121" t="s">
        <v>186</v>
      </c>
      <c r="C29" s="122" t="s">
        <v>203</v>
      </c>
      <c r="D29" s="123">
        <v>42000</v>
      </c>
      <c r="E29" s="123">
        <v>39600</v>
      </c>
      <c r="F29" s="346"/>
      <c r="G29" s="347"/>
      <c r="K29" s="125"/>
    </row>
    <row r="30" spans="1:11" s="124" customFormat="1" ht="30" customHeight="1">
      <c r="A30" s="120">
        <v>25</v>
      </c>
      <c r="B30" s="121" t="s">
        <v>183</v>
      </c>
      <c r="C30" s="122" t="s">
        <v>204</v>
      </c>
      <c r="D30" s="123">
        <v>54000</v>
      </c>
      <c r="E30" s="123">
        <v>52200</v>
      </c>
      <c r="F30" s="346"/>
      <c r="G30" s="347"/>
      <c r="K30" s="125"/>
    </row>
    <row r="31" spans="1:11" s="124" customFormat="1" ht="30" customHeight="1">
      <c r="A31" s="120">
        <v>26</v>
      </c>
      <c r="B31" s="121" t="s">
        <v>190</v>
      </c>
      <c r="C31" s="122" t="s">
        <v>205</v>
      </c>
      <c r="D31" s="123">
        <v>54000</v>
      </c>
      <c r="E31" s="123">
        <v>52200</v>
      </c>
      <c r="F31" s="346"/>
      <c r="G31" s="347"/>
      <c r="K31" s="125"/>
    </row>
    <row r="32" spans="1:11" s="124" customFormat="1" ht="30" customHeight="1">
      <c r="A32" s="120">
        <v>27</v>
      </c>
      <c r="B32" s="121" t="s">
        <v>183</v>
      </c>
      <c r="C32" s="122" t="s">
        <v>206</v>
      </c>
      <c r="D32" s="123">
        <v>527400</v>
      </c>
      <c r="E32" s="123">
        <v>483456</v>
      </c>
      <c r="F32" s="346"/>
      <c r="G32" s="347"/>
      <c r="K32" s="130"/>
    </row>
    <row r="33" spans="1:12" s="124" customFormat="1" ht="35.25" customHeight="1">
      <c r="A33" s="120">
        <v>28</v>
      </c>
      <c r="B33" s="121" t="s">
        <v>186</v>
      </c>
      <c r="C33" s="122" t="s">
        <v>207</v>
      </c>
      <c r="D33" s="123">
        <v>33600</v>
      </c>
      <c r="E33" s="123">
        <v>33600</v>
      </c>
      <c r="F33" s="304"/>
      <c r="G33" s="305"/>
      <c r="K33" s="125"/>
    </row>
    <row r="34" spans="1:12" s="124" customFormat="1" ht="31.5" customHeight="1">
      <c r="A34" s="120">
        <v>29</v>
      </c>
      <c r="B34" s="121" t="s">
        <v>186</v>
      </c>
      <c r="C34" s="131" t="s">
        <v>208</v>
      </c>
      <c r="D34" s="123">
        <v>51400</v>
      </c>
      <c r="E34" s="123">
        <v>47112</v>
      </c>
      <c r="F34" s="346"/>
      <c r="G34" s="347"/>
      <c r="K34" s="125"/>
    </row>
    <row r="35" spans="1:12" s="124" customFormat="1" ht="31.5" customHeight="1">
      <c r="A35" s="120">
        <v>30</v>
      </c>
      <c r="B35" s="121" t="s">
        <v>183</v>
      </c>
      <c r="C35" s="122" t="s">
        <v>209</v>
      </c>
      <c r="D35" s="123">
        <v>48000</v>
      </c>
      <c r="E35" s="123">
        <v>45000</v>
      </c>
      <c r="F35" s="346"/>
      <c r="G35" s="347"/>
      <c r="K35" s="125"/>
    </row>
    <row r="36" spans="1:12" s="124" customFormat="1" ht="31.5" customHeight="1">
      <c r="A36" s="120">
        <v>31</v>
      </c>
      <c r="B36" s="121" t="s">
        <v>210</v>
      </c>
      <c r="C36" s="122" t="s">
        <v>211</v>
      </c>
      <c r="D36" s="123">
        <v>27720</v>
      </c>
      <c r="E36" s="123">
        <v>27720</v>
      </c>
      <c r="F36" s="346"/>
      <c r="G36" s="347"/>
      <c r="K36" s="125"/>
    </row>
    <row r="37" spans="1:12" s="124" customFormat="1" ht="31.5" customHeight="1">
      <c r="A37" s="120">
        <v>32</v>
      </c>
      <c r="B37" s="121" t="s">
        <v>190</v>
      </c>
      <c r="C37" s="122" t="s">
        <v>212</v>
      </c>
      <c r="D37" s="126">
        <v>37800</v>
      </c>
      <c r="E37" s="126">
        <v>37800</v>
      </c>
      <c r="F37" s="348"/>
      <c r="G37" s="326"/>
      <c r="K37" s="125"/>
    </row>
    <row r="38" spans="1:12" s="124" customFormat="1" ht="31.5" customHeight="1">
      <c r="A38" s="120">
        <v>33</v>
      </c>
      <c r="B38" s="121" t="s">
        <v>213</v>
      </c>
      <c r="C38" s="122" t="s">
        <v>214</v>
      </c>
      <c r="D38" s="126">
        <v>37400</v>
      </c>
      <c r="E38" s="126">
        <v>37800</v>
      </c>
      <c r="F38" s="346"/>
      <c r="G38" s="347"/>
      <c r="K38" s="125"/>
    </row>
    <row r="39" spans="1:12" s="124" customFormat="1" ht="35.25" customHeight="1">
      <c r="A39" s="120">
        <v>34</v>
      </c>
      <c r="B39" s="121" t="s">
        <v>210</v>
      </c>
      <c r="C39" s="131" t="s">
        <v>215</v>
      </c>
      <c r="D39" s="126">
        <v>0</v>
      </c>
      <c r="E39" s="126">
        <v>0</v>
      </c>
      <c r="F39" s="304" t="s">
        <v>216</v>
      </c>
      <c r="G39" s="305"/>
      <c r="K39" s="125"/>
    </row>
    <row r="40" spans="1:12" s="124" customFormat="1" ht="35.25" customHeight="1">
      <c r="A40" s="120">
        <v>35</v>
      </c>
      <c r="B40" s="121" t="s">
        <v>183</v>
      </c>
      <c r="C40" s="131" t="s">
        <v>217</v>
      </c>
      <c r="D40" s="126">
        <v>0</v>
      </c>
      <c r="E40" s="126">
        <v>0</v>
      </c>
      <c r="F40" s="304" t="s">
        <v>218</v>
      </c>
      <c r="G40" s="305"/>
      <c r="J40" s="349"/>
      <c r="K40" s="349"/>
      <c r="L40" s="349"/>
    </row>
    <row r="41" spans="1:12" s="124" customFormat="1" ht="35.25" customHeight="1">
      <c r="A41" s="120">
        <v>36</v>
      </c>
      <c r="B41" s="121" t="s">
        <v>183</v>
      </c>
      <c r="C41" s="122" t="s">
        <v>219</v>
      </c>
      <c r="D41" s="126">
        <v>0</v>
      </c>
      <c r="E41" s="126">
        <v>0</v>
      </c>
      <c r="F41" s="304" t="s">
        <v>220</v>
      </c>
      <c r="G41" s="305"/>
      <c r="K41" s="125"/>
    </row>
    <row r="42" spans="1:12" s="124" customFormat="1" ht="35.25" customHeight="1">
      <c r="A42" s="120">
        <v>37</v>
      </c>
      <c r="B42" s="121" t="s">
        <v>183</v>
      </c>
      <c r="C42" s="131" t="s">
        <v>221</v>
      </c>
      <c r="D42" s="126">
        <v>0</v>
      </c>
      <c r="E42" s="126">
        <v>0</v>
      </c>
      <c r="F42" s="304" t="s">
        <v>222</v>
      </c>
      <c r="G42" s="305"/>
      <c r="J42" s="132"/>
      <c r="K42" s="132"/>
      <c r="L42" s="132"/>
    </row>
    <row r="43" spans="1:12" s="124" customFormat="1" ht="39" customHeight="1">
      <c r="A43" s="120">
        <v>38</v>
      </c>
      <c r="B43" s="121" t="s">
        <v>186</v>
      </c>
      <c r="C43" s="122" t="s">
        <v>223</v>
      </c>
      <c r="D43" s="123">
        <v>450000</v>
      </c>
      <c r="E43" s="123">
        <v>450000</v>
      </c>
      <c r="F43" s="304" t="s">
        <v>224</v>
      </c>
      <c r="G43" s="305"/>
      <c r="K43" s="125"/>
    </row>
    <row r="44" spans="1:12" s="124" customFormat="1" ht="37.5" customHeight="1">
      <c r="A44" s="120">
        <v>39</v>
      </c>
      <c r="B44" s="121" t="s">
        <v>183</v>
      </c>
      <c r="C44" s="122" t="s">
        <v>225</v>
      </c>
      <c r="D44" s="123">
        <v>100000</v>
      </c>
      <c r="E44" s="123">
        <v>100000</v>
      </c>
      <c r="F44" s="304" t="s">
        <v>226</v>
      </c>
      <c r="G44" s="305"/>
      <c r="K44" s="125"/>
    </row>
    <row r="45" spans="1:12" s="124" customFormat="1" ht="38.25" customHeight="1">
      <c r="A45" s="120">
        <v>40</v>
      </c>
      <c r="B45" s="121" t="s">
        <v>213</v>
      </c>
      <c r="C45" s="122" t="s">
        <v>227</v>
      </c>
      <c r="D45" s="123">
        <v>45000</v>
      </c>
      <c r="E45" s="123">
        <v>55000</v>
      </c>
      <c r="F45" s="318" t="s">
        <v>228</v>
      </c>
      <c r="G45" s="305"/>
      <c r="K45" s="125"/>
    </row>
    <row r="46" spans="1:12" s="124" customFormat="1" ht="35.25" customHeight="1">
      <c r="A46" s="120">
        <v>41</v>
      </c>
      <c r="B46" s="121" t="s">
        <v>183</v>
      </c>
      <c r="C46" s="122" t="s">
        <v>229</v>
      </c>
      <c r="D46" s="123">
        <v>100000</v>
      </c>
      <c r="E46" s="123">
        <v>100000</v>
      </c>
      <c r="F46" s="318"/>
      <c r="G46" s="305"/>
      <c r="K46" s="125"/>
    </row>
    <row r="47" spans="1:12" s="124" customFormat="1" ht="51" customHeight="1">
      <c r="A47" s="120">
        <v>42</v>
      </c>
      <c r="B47" s="121" t="s">
        <v>183</v>
      </c>
      <c r="C47" s="122" t="s">
        <v>230</v>
      </c>
      <c r="D47" s="123">
        <v>250000</v>
      </c>
      <c r="E47" s="123">
        <v>300000</v>
      </c>
      <c r="F47" s="318" t="s">
        <v>231</v>
      </c>
      <c r="G47" s="305"/>
      <c r="K47" s="125"/>
    </row>
    <row r="48" spans="1:12" s="124" customFormat="1" ht="33" customHeight="1">
      <c r="A48" s="120">
        <v>43</v>
      </c>
      <c r="B48" s="121" t="s">
        <v>183</v>
      </c>
      <c r="C48" s="133" t="s">
        <v>232</v>
      </c>
      <c r="D48" s="123">
        <v>80000</v>
      </c>
      <c r="E48" s="126">
        <v>0</v>
      </c>
      <c r="F48" s="343"/>
      <c r="G48" s="344"/>
      <c r="K48" s="125"/>
    </row>
    <row r="49" spans="1:11" s="124" customFormat="1" ht="33" customHeight="1">
      <c r="A49" s="120">
        <v>44</v>
      </c>
      <c r="B49" s="121" t="s">
        <v>183</v>
      </c>
      <c r="C49" s="122" t="s">
        <v>233</v>
      </c>
      <c r="D49" s="123">
        <v>100000</v>
      </c>
      <c r="E49" s="123">
        <v>100000</v>
      </c>
      <c r="F49" s="345"/>
      <c r="G49" s="305"/>
      <c r="K49" s="125"/>
    </row>
    <row r="50" spans="1:11" s="124" customFormat="1" ht="63.75" customHeight="1">
      <c r="A50" s="120">
        <v>45</v>
      </c>
      <c r="B50" s="121" t="s">
        <v>183</v>
      </c>
      <c r="C50" s="122" t="s">
        <v>234</v>
      </c>
      <c r="D50" s="123">
        <v>372000</v>
      </c>
      <c r="E50" s="123">
        <v>425270</v>
      </c>
      <c r="F50" s="318" t="s">
        <v>235</v>
      </c>
      <c r="G50" s="305"/>
      <c r="K50" s="125"/>
    </row>
    <row r="51" spans="1:11" s="124" customFormat="1" ht="93" customHeight="1">
      <c r="A51" s="120">
        <v>46</v>
      </c>
      <c r="B51" s="121" t="s">
        <v>183</v>
      </c>
      <c r="C51" s="122" t="s">
        <v>236</v>
      </c>
      <c r="D51" s="123">
        <v>620110</v>
      </c>
      <c r="E51" s="123">
        <v>660000</v>
      </c>
      <c r="F51" s="318" t="s">
        <v>237</v>
      </c>
      <c r="G51" s="305"/>
      <c r="K51" s="125"/>
    </row>
    <row r="52" spans="1:11" s="124" customFormat="1" ht="35.25" customHeight="1">
      <c r="A52" s="120">
        <v>47</v>
      </c>
      <c r="B52" s="121" t="s">
        <v>213</v>
      </c>
      <c r="C52" s="122" t="s">
        <v>238</v>
      </c>
      <c r="D52" s="123">
        <v>333092</v>
      </c>
      <c r="E52" s="123">
        <v>258600</v>
      </c>
      <c r="F52" s="318" t="s">
        <v>239</v>
      </c>
      <c r="G52" s="305"/>
      <c r="K52" s="125"/>
    </row>
    <row r="53" spans="1:11" s="124" customFormat="1" ht="35.25" customHeight="1">
      <c r="A53" s="120">
        <v>48</v>
      </c>
      <c r="B53" s="121" t="s">
        <v>183</v>
      </c>
      <c r="C53" s="122" t="s">
        <v>240</v>
      </c>
      <c r="D53" s="123">
        <v>309307</v>
      </c>
      <c r="E53" s="123">
        <v>239400</v>
      </c>
      <c r="F53" s="318" t="s">
        <v>241</v>
      </c>
      <c r="G53" s="305"/>
      <c r="K53" s="125"/>
    </row>
    <row r="54" spans="1:11" s="124" customFormat="1" ht="35.25" customHeight="1">
      <c r="A54" s="120">
        <v>49</v>
      </c>
      <c r="B54" s="121" t="s">
        <v>183</v>
      </c>
      <c r="C54" s="122" t="s">
        <v>242</v>
      </c>
      <c r="D54" s="126">
        <v>2600000</v>
      </c>
      <c r="E54" s="126">
        <v>2600000</v>
      </c>
      <c r="F54" s="318"/>
      <c r="G54" s="305"/>
      <c r="K54" s="125"/>
    </row>
    <row r="55" spans="1:11" s="124" customFormat="1" ht="36" customHeight="1">
      <c r="A55" s="120">
        <v>50</v>
      </c>
      <c r="B55" s="121" t="s">
        <v>243</v>
      </c>
      <c r="C55" s="122" t="s">
        <v>244</v>
      </c>
      <c r="D55" s="123">
        <v>255000</v>
      </c>
      <c r="E55" s="123">
        <v>300000</v>
      </c>
      <c r="F55" s="318" t="s">
        <v>245</v>
      </c>
      <c r="G55" s="305"/>
      <c r="K55" s="125"/>
    </row>
    <row r="56" spans="1:11" s="124" customFormat="1" ht="45.75" customHeight="1">
      <c r="A56" s="120">
        <v>51</v>
      </c>
      <c r="B56" s="121" t="s">
        <v>183</v>
      </c>
      <c r="C56" s="122" t="s">
        <v>246</v>
      </c>
      <c r="D56" s="123"/>
      <c r="E56" s="123">
        <v>15000</v>
      </c>
      <c r="F56" s="318" t="s">
        <v>247</v>
      </c>
      <c r="G56" s="305"/>
      <c r="K56" s="125"/>
    </row>
    <row r="57" spans="1:11" s="124" customFormat="1" ht="55.5" customHeight="1">
      <c r="A57" s="120">
        <v>52</v>
      </c>
      <c r="B57" s="121" t="s">
        <v>183</v>
      </c>
      <c r="C57" s="122" t="s">
        <v>248</v>
      </c>
      <c r="D57" s="123"/>
      <c r="E57" s="123">
        <v>18000</v>
      </c>
      <c r="F57" s="318" t="s">
        <v>249</v>
      </c>
      <c r="G57" s="305"/>
      <c r="K57" s="125"/>
    </row>
    <row r="58" spans="1:11" s="124" customFormat="1" ht="36" customHeight="1">
      <c r="A58" s="120">
        <v>53</v>
      </c>
      <c r="B58" s="121" t="s">
        <v>250</v>
      </c>
      <c r="C58" s="122" t="s">
        <v>251</v>
      </c>
      <c r="D58" s="123">
        <v>70000</v>
      </c>
      <c r="E58" s="123">
        <v>70000</v>
      </c>
      <c r="F58" s="337" t="s">
        <v>97</v>
      </c>
      <c r="G58" s="338"/>
      <c r="J58" s="134"/>
      <c r="K58" s="125"/>
    </row>
    <row r="59" spans="1:11" s="124" customFormat="1" ht="36" customHeight="1">
      <c r="A59" s="120">
        <v>54</v>
      </c>
      <c r="B59" s="121" t="s">
        <v>252</v>
      </c>
      <c r="C59" s="122" t="s">
        <v>98</v>
      </c>
      <c r="D59" s="123">
        <v>55000</v>
      </c>
      <c r="E59" s="123">
        <v>55000</v>
      </c>
      <c r="F59" s="337" t="s">
        <v>99</v>
      </c>
      <c r="G59" s="338"/>
      <c r="K59" s="125"/>
    </row>
    <row r="60" spans="1:11" s="124" customFormat="1" ht="63" customHeight="1">
      <c r="A60" s="120">
        <v>55</v>
      </c>
      <c r="B60" s="121" t="s">
        <v>253</v>
      </c>
      <c r="C60" s="122" t="s">
        <v>254</v>
      </c>
      <c r="D60" s="123">
        <v>228816</v>
      </c>
      <c r="E60" s="123">
        <v>205507</v>
      </c>
      <c r="F60" s="339" t="s">
        <v>255</v>
      </c>
      <c r="G60" s="340"/>
      <c r="K60" s="125"/>
    </row>
    <row r="61" spans="1:11" s="124" customFormat="1" ht="33.75" customHeight="1">
      <c r="A61" s="120">
        <v>56</v>
      </c>
      <c r="B61" s="121" t="s">
        <v>256</v>
      </c>
      <c r="C61" s="122" t="s">
        <v>257</v>
      </c>
      <c r="D61" s="123">
        <v>100000</v>
      </c>
      <c r="E61" s="123">
        <v>100000</v>
      </c>
      <c r="F61" s="339" t="s">
        <v>100</v>
      </c>
      <c r="G61" s="340"/>
      <c r="K61" s="125"/>
    </row>
    <row r="62" spans="1:11" s="124" customFormat="1" ht="73.5" customHeight="1">
      <c r="A62" s="120">
        <v>57</v>
      </c>
      <c r="B62" s="121" t="s">
        <v>253</v>
      </c>
      <c r="C62" s="122" t="s">
        <v>258</v>
      </c>
      <c r="D62" s="123">
        <v>100000</v>
      </c>
      <c r="E62" s="123">
        <v>100000</v>
      </c>
      <c r="F62" s="339" t="s">
        <v>259</v>
      </c>
      <c r="G62" s="340"/>
      <c r="K62" s="125"/>
    </row>
    <row r="63" spans="1:11" s="124" customFormat="1" ht="45.75" customHeight="1">
      <c r="A63" s="120">
        <v>58</v>
      </c>
      <c r="B63" s="121" t="s">
        <v>253</v>
      </c>
      <c r="C63" s="122" t="s">
        <v>260</v>
      </c>
      <c r="D63" s="123">
        <v>61200</v>
      </c>
      <c r="E63" s="123">
        <v>64800</v>
      </c>
      <c r="F63" s="339" t="s">
        <v>261</v>
      </c>
      <c r="G63" s="340"/>
      <c r="K63" s="125"/>
    </row>
    <row r="64" spans="1:11" s="124" customFormat="1" ht="43.5" customHeight="1">
      <c r="A64" s="120">
        <v>59</v>
      </c>
      <c r="B64" s="121" t="s">
        <v>253</v>
      </c>
      <c r="C64" s="122" t="s">
        <v>262</v>
      </c>
      <c r="D64" s="123">
        <v>470000</v>
      </c>
      <c r="E64" s="123">
        <v>825000</v>
      </c>
      <c r="F64" s="341" t="s">
        <v>263</v>
      </c>
      <c r="G64" s="342"/>
      <c r="K64" s="125"/>
    </row>
    <row r="65" spans="1:11" s="124" customFormat="1" ht="54" customHeight="1">
      <c r="A65" s="120">
        <v>60</v>
      </c>
      <c r="B65" s="121" t="s">
        <v>264</v>
      </c>
      <c r="C65" s="131" t="s">
        <v>101</v>
      </c>
      <c r="D65" s="123">
        <v>100000</v>
      </c>
      <c r="E65" s="135">
        <v>100000</v>
      </c>
      <c r="F65" s="329"/>
      <c r="G65" s="330"/>
      <c r="K65" s="125"/>
    </row>
    <row r="66" spans="1:11" s="124" customFormat="1" ht="53.25" customHeight="1">
      <c r="A66" s="120">
        <v>61</v>
      </c>
      <c r="B66" s="121" t="s">
        <v>265</v>
      </c>
      <c r="C66" s="122" t="s">
        <v>266</v>
      </c>
      <c r="D66" s="123">
        <v>950000</v>
      </c>
      <c r="E66" s="123">
        <v>950000</v>
      </c>
      <c r="F66" s="331" t="s">
        <v>267</v>
      </c>
      <c r="G66" s="332"/>
      <c r="K66" s="125"/>
    </row>
    <row r="67" spans="1:11" s="124" customFormat="1" ht="48" customHeight="1">
      <c r="A67" s="120">
        <v>62</v>
      </c>
      <c r="B67" s="121" t="s">
        <v>268</v>
      </c>
      <c r="C67" s="122" t="s">
        <v>269</v>
      </c>
      <c r="D67" s="123">
        <v>25000</v>
      </c>
      <c r="E67" s="123">
        <v>25000</v>
      </c>
      <c r="F67" s="318"/>
      <c r="G67" s="305"/>
      <c r="K67" s="125"/>
    </row>
    <row r="68" spans="1:11" s="124" customFormat="1" ht="53.25" customHeight="1">
      <c r="A68" s="120">
        <v>63</v>
      </c>
      <c r="B68" s="121" t="s">
        <v>270</v>
      </c>
      <c r="C68" s="122" t="s">
        <v>271</v>
      </c>
      <c r="D68" s="123">
        <v>85000</v>
      </c>
      <c r="E68" s="123">
        <v>85000</v>
      </c>
      <c r="F68" s="318"/>
      <c r="G68" s="305"/>
      <c r="K68" s="125"/>
    </row>
    <row r="69" spans="1:11" s="124" customFormat="1" ht="36.75" customHeight="1">
      <c r="A69" s="120">
        <v>64</v>
      </c>
      <c r="B69" s="121" t="s">
        <v>264</v>
      </c>
      <c r="C69" s="122" t="s">
        <v>272</v>
      </c>
      <c r="D69" s="123">
        <v>1020000</v>
      </c>
      <c r="E69" s="123">
        <v>1020000</v>
      </c>
      <c r="F69" s="333"/>
      <c r="G69" s="334"/>
      <c r="K69" s="125"/>
    </row>
    <row r="70" spans="1:11" s="124" customFormat="1" ht="36.75" customHeight="1">
      <c r="A70" s="120">
        <v>65</v>
      </c>
      <c r="B70" s="121" t="s">
        <v>264</v>
      </c>
      <c r="C70" s="122" t="s">
        <v>273</v>
      </c>
      <c r="D70" s="123">
        <v>100000</v>
      </c>
      <c r="E70" s="123">
        <v>100000</v>
      </c>
      <c r="F70" s="335"/>
      <c r="G70" s="336"/>
      <c r="K70" s="125"/>
    </row>
    <row r="71" spans="1:11" s="124" customFormat="1" ht="36.75" customHeight="1">
      <c r="A71" s="120">
        <v>66</v>
      </c>
      <c r="B71" s="121" t="s">
        <v>264</v>
      </c>
      <c r="C71" s="122" t="s">
        <v>274</v>
      </c>
      <c r="D71" s="126">
        <v>100000</v>
      </c>
      <c r="E71" s="136">
        <v>100000</v>
      </c>
      <c r="F71" s="321" t="s">
        <v>275</v>
      </c>
      <c r="G71" s="322"/>
      <c r="K71" s="125"/>
    </row>
    <row r="72" spans="1:11" s="124" customFormat="1" ht="36.75" customHeight="1">
      <c r="A72" s="120">
        <v>67</v>
      </c>
      <c r="B72" s="121" t="s">
        <v>276</v>
      </c>
      <c r="C72" s="137" t="s">
        <v>102</v>
      </c>
      <c r="D72" s="126">
        <v>100000</v>
      </c>
      <c r="E72" s="126">
        <v>100000</v>
      </c>
      <c r="F72" s="323"/>
      <c r="G72" s="324"/>
      <c r="K72" s="125"/>
    </row>
    <row r="73" spans="1:11" s="124" customFormat="1" ht="36.75" customHeight="1">
      <c r="A73" s="120">
        <v>68</v>
      </c>
      <c r="B73" s="121" t="s">
        <v>264</v>
      </c>
      <c r="C73" s="137" t="s">
        <v>103</v>
      </c>
      <c r="D73" s="126">
        <v>970000</v>
      </c>
      <c r="E73" s="126">
        <v>1200000</v>
      </c>
      <c r="F73" s="325"/>
      <c r="G73" s="326"/>
      <c r="K73" s="125"/>
    </row>
    <row r="74" spans="1:11" s="124" customFormat="1" ht="120" customHeight="1">
      <c r="A74" s="120">
        <v>69</v>
      </c>
      <c r="B74" s="121" t="s">
        <v>264</v>
      </c>
      <c r="C74" s="137" t="s">
        <v>277</v>
      </c>
      <c r="D74" s="126"/>
      <c r="E74" s="126">
        <v>200000</v>
      </c>
      <c r="F74" s="327" t="s">
        <v>278</v>
      </c>
      <c r="G74" s="328"/>
      <c r="K74" s="125"/>
    </row>
    <row r="75" spans="1:11" s="138" customFormat="1" ht="35.25" customHeight="1">
      <c r="A75" s="120">
        <v>70</v>
      </c>
      <c r="B75" s="121" t="s">
        <v>279</v>
      </c>
      <c r="C75" s="122" t="s">
        <v>280</v>
      </c>
      <c r="D75" s="123">
        <v>39000</v>
      </c>
      <c r="E75" s="123">
        <v>39000</v>
      </c>
      <c r="F75" s="318"/>
      <c r="G75" s="305"/>
      <c r="K75" s="139"/>
    </row>
    <row r="76" spans="1:11" s="138" customFormat="1" ht="48.75" customHeight="1">
      <c r="A76" s="120">
        <v>71</v>
      </c>
      <c r="B76" s="121" t="s">
        <v>281</v>
      </c>
      <c r="C76" s="122" t="s">
        <v>282</v>
      </c>
      <c r="D76" s="123">
        <v>65000</v>
      </c>
      <c r="E76" s="123">
        <v>65000</v>
      </c>
      <c r="F76" s="318"/>
      <c r="G76" s="305"/>
      <c r="K76" s="139"/>
    </row>
    <row r="77" spans="1:11" s="124" customFormat="1" ht="98.25" customHeight="1">
      <c r="A77" s="120">
        <v>72</v>
      </c>
      <c r="B77" s="140" t="s">
        <v>283</v>
      </c>
      <c r="C77" s="131" t="s">
        <v>284</v>
      </c>
      <c r="D77" s="123">
        <v>320000</v>
      </c>
      <c r="E77" s="123">
        <v>237000</v>
      </c>
      <c r="F77" s="316" t="s">
        <v>285</v>
      </c>
      <c r="G77" s="317"/>
      <c r="K77" s="125"/>
    </row>
    <row r="78" spans="1:11" s="124" customFormat="1" ht="42" customHeight="1">
      <c r="A78" s="120">
        <v>73</v>
      </c>
      <c r="B78" s="121" t="s">
        <v>286</v>
      </c>
      <c r="C78" s="122" t="s">
        <v>287</v>
      </c>
      <c r="D78" s="126">
        <v>75000</v>
      </c>
      <c r="E78" s="126">
        <v>75000</v>
      </c>
      <c r="F78" s="318"/>
      <c r="G78" s="305"/>
      <c r="K78" s="125"/>
    </row>
    <row r="79" spans="1:11" s="124" customFormat="1" ht="66" customHeight="1">
      <c r="A79" s="120">
        <v>74</v>
      </c>
      <c r="B79" s="121" t="s">
        <v>288</v>
      </c>
      <c r="C79" s="122" t="s">
        <v>289</v>
      </c>
      <c r="D79" s="123">
        <v>622500</v>
      </c>
      <c r="E79" s="123">
        <v>682160</v>
      </c>
      <c r="F79" s="319" t="s">
        <v>290</v>
      </c>
      <c r="G79" s="320"/>
      <c r="K79" s="125"/>
    </row>
    <row r="80" spans="1:11" s="124" customFormat="1" ht="54.75" customHeight="1">
      <c r="A80" s="120">
        <v>75</v>
      </c>
      <c r="B80" s="121" t="s">
        <v>291</v>
      </c>
      <c r="C80" s="122" t="s">
        <v>292</v>
      </c>
      <c r="D80" s="126">
        <v>20000</v>
      </c>
      <c r="E80" s="126">
        <v>50000</v>
      </c>
      <c r="F80" s="318" t="s">
        <v>293</v>
      </c>
      <c r="G80" s="305"/>
      <c r="K80" s="125"/>
    </row>
    <row r="81" spans="1:11" s="124" customFormat="1" ht="36" customHeight="1">
      <c r="A81" s="120">
        <v>76</v>
      </c>
      <c r="B81" s="121" t="s">
        <v>291</v>
      </c>
      <c r="C81" s="122" t="s">
        <v>294</v>
      </c>
      <c r="D81" s="126">
        <v>60000</v>
      </c>
      <c r="E81" s="126">
        <v>98000</v>
      </c>
      <c r="F81" s="318" t="s">
        <v>295</v>
      </c>
      <c r="G81" s="305"/>
      <c r="K81" s="125"/>
    </row>
    <row r="82" spans="1:11" s="124" customFormat="1" ht="36" customHeight="1">
      <c r="A82" s="120">
        <v>77</v>
      </c>
      <c r="B82" s="121" t="s">
        <v>291</v>
      </c>
      <c r="C82" s="122" t="s">
        <v>296</v>
      </c>
      <c r="D82" s="126">
        <v>73500</v>
      </c>
      <c r="E82" s="126">
        <v>92670</v>
      </c>
      <c r="F82" s="318" t="s">
        <v>297</v>
      </c>
      <c r="G82" s="305"/>
      <c r="K82" s="125"/>
    </row>
    <row r="83" spans="1:11" s="124" customFormat="1" ht="36.75" customHeight="1">
      <c r="A83" s="120">
        <v>78</v>
      </c>
      <c r="B83" s="121" t="s">
        <v>291</v>
      </c>
      <c r="C83" s="122" t="s">
        <v>298</v>
      </c>
      <c r="D83" s="126">
        <v>60000</v>
      </c>
      <c r="E83" s="126">
        <v>60000</v>
      </c>
      <c r="F83" s="304" t="s">
        <v>299</v>
      </c>
      <c r="G83" s="305"/>
      <c r="K83" s="125"/>
    </row>
    <row r="84" spans="1:11" s="124" customFormat="1" ht="48" customHeight="1">
      <c r="A84" s="120">
        <v>79</v>
      </c>
      <c r="B84" s="121" t="s">
        <v>300</v>
      </c>
      <c r="C84" s="122" t="s">
        <v>104</v>
      </c>
      <c r="D84" s="126">
        <v>95000</v>
      </c>
      <c r="E84" s="126">
        <v>95000</v>
      </c>
      <c r="F84" s="306" t="s">
        <v>301</v>
      </c>
      <c r="G84" s="307"/>
      <c r="K84" s="125"/>
    </row>
    <row r="85" spans="1:11" s="124" customFormat="1" ht="55.5" customHeight="1">
      <c r="A85" s="120">
        <v>80</v>
      </c>
      <c r="B85" s="121" t="s">
        <v>302</v>
      </c>
      <c r="C85" s="141" t="s">
        <v>105</v>
      </c>
      <c r="D85" s="126">
        <v>100000</v>
      </c>
      <c r="E85" s="126">
        <v>100000</v>
      </c>
      <c r="F85" s="308" t="s">
        <v>106</v>
      </c>
      <c r="G85" s="309"/>
      <c r="K85" s="125"/>
    </row>
    <row r="86" spans="1:11" s="124" customFormat="1" ht="36.75" customHeight="1">
      <c r="A86" s="120">
        <v>81</v>
      </c>
      <c r="B86" s="121" t="s">
        <v>302</v>
      </c>
      <c r="C86" s="142" t="s">
        <v>303</v>
      </c>
      <c r="D86" s="126">
        <v>250000</v>
      </c>
      <c r="E86" s="143">
        <v>250000</v>
      </c>
      <c r="F86" s="310"/>
      <c r="G86" s="311"/>
      <c r="K86" s="125"/>
    </row>
    <row r="87" spans="1:11" s="145" customFormat="1" ht="40.5" customHeight="1" thickBot="1">
      <c r="A87" s="312" t="s">
        <v>304</v>
      </c>
      <c r="B87" s="313"/>
      <c r="C87" s="313"/>
      <c r="D87" s="144">
        <f>SUM(D6:D86)</f>
        <v>14821845</v>
      </c>
      <c r="E87" s="144">
        <f>SUM(E6:E86)</f>
        <v>15300795</v>
      </c>
      <c r="F87" s="314"/>
      <c r="G87" s="315"/>
      <c r="K87" s="146"/>
    </row>
    <row r="88" spans="1:11" ht="19.5">
      <c r="D88" s="149"/>
      <c r="E88" s="149"/>
    </row>
  </sheetData>
  <mergeCells count="94">
    <mergeCell ref="A1:G1"/>
    <mergeCell ref="A2:G2"/>
    <mergeCell ref="A3:C3"/>
    <mergeCell ref="F3:G3"/>
    <mergeCell ref="A4:A5"/>
    <mergeCell ref="B4:B5"/>
    <mergeCell ref="C4:C5"/>
    <mergeCell ref="D4:D5"/>
    <mergeCell ref="E4:E5"/>
    <mergeCell ref="F4:G5"/>
    <mergeCell ref="F17:G17"/>
    <mergeCell ref="F6:G6"/>
    <mergeCell ref="F7:G7"/>
    <mergeCell ref="F8:G8"/>
    <mergeCell ref="F9:G9"/>
    <mergeCell ref="F10:G10"/>
    <mergeCell ref="F11:G11"/>
    <mergeCell ref="F12:G12"/>
    <mergeCell ref="F13:G13"/>
    <mergeCell ref="F14:G14"/>
    <mergeCell ref="F15:G15"/>
    <mergeCell ref="F16:G16"/>
    <mergeCell ref="F29:G29"/>
    <mergeCell ref="F18:G18"/>
    <mergeCell ref="F19:G19"/>
    <mergeCell ref="F20:G20"/>
    <mergeCell ref="F21:G21"/>
    <mergeCell ref="F22:G22"/>
    <mergeCell ref="F23:G23"/>
    <mergeCell ref="F24:G24"/>
    <mergeCell ref="F25:G25"/>
    <mergeCell ref="F26:G26"/>
    <mergeCell ref="F27:G27"/>
    <mergeCell ref="F28:G28"/>
    <mergeCell ref="J40:L40"/>
    <mergeCell ref="F30:G30"/>
    <mergeCell ref="F31:G31"/>
    <mergeCell ref="F32:G32"/>
    <mergeCell ref="F33:G33"/>
    <mergeCell ref="F34:G34"/>
    <mergeCell ref="F35:G35"/>
    <mergeCell ref="F46:G46"/>
    <mergeCell ref="F36:G36"/>
    <mergeCell ref="F37:G37"/>
    <mergeCell ref="F38:G38"/>
    <mergeCell ref="F39:G39"/>
    <mergeCell ref="F40:G40"/>
    <mergeCell ref="F41:G41"/>
    <mergeCell ref="F42:G42"/>
    <mergeCell ref="F43:G43"/>
    <mergeCell ref="F44:G44"/>
    <mergeCell ref="F45:G45"/>
    <mergeCell ref="F58:G58"/>
    <mergeCell ref="F47:G47"/>
    <mergeCell ref="F48:G48"/>
    <mergeCell ref="F49:G49"/>
    <mergeCell ref="F50:G50"/>
    <mergeCell ref="F51:G51"/>
    <mergeCell ref="F52:G52"/>
    <mergeCell ref="F53:G53"/>
    <mergeCell ref="F54:G54"/>
    <mergeCell ref="F55:G55"/>
    <mergeCell ref="F56:G56"/>
    <mergeCell ref="F57:G57"/>
    <mergeCell ref="F70:G70"/>
    <mergeCell ref="F59:G59"/>
    <mergeCell ref="F60:G60"/>
    <mergeCell ref="F61:G61"/>
    <mergeCell ref="F62:G62"/>
    <mergeCell ref="F63:G63"/>
    <mergeCell ref="F64:G64"/>
    <mergeCell ref="F65:G65"/>
    <mergeCell ref="F66:G66"/>
    <mergeCell ref="F67:G67"/>
    <mergeCell ref="F68:G68"/>
    <mergeCell ref="F69:G69"/>
    <mergeCell ref="F82:G82"/>
    <mergeCell ref="F71:G71"/>
    <mergeCell ref="F72:G72"/>
    <mergeCell ref="F73:G73"/>
    <mergeCell ref="F74:G74"/>
    <mergeCell ref="F75:G75"/>
    <mergeCell ref="F76:G76"/>
    <mergeCell ref="F77:G77"/>
    <mergeCell ref="F78:G78"/>
    <mergeCell ref="F79:G79"/>
    <mergeCell ref="F80:G80"/>
    <mergeCell ref="F81:G81"/>
    <mergeCell ref="F83:G83"/>
    <mergeCell ref="F84:G84"/>
    <mergeCell ref="F85:G85"/>
    <mergeCell ref="F86:G86"/>
    <mergeCell ref="A87:C87"/>
    <mergeCell ref="F87:G87"/>
  </mergeCells>
  <phoneticPr fontId="75" type="noConversion"/>
  <printOptions horizontalCentered="1"/>
  <pageMargins left="0.59055118110236227" right="0.15748031496062992" top="0.39370078740157483" bottom="0.35433070866141736" header="0.19685039370078741" footer="0.19685039370078741"/>
  <pageSetup paperSize="9" scale="60" fitToHeight="0" pageOrder="overThenDown" orientation="portrait" r:id="rId1"/>
  <headerFooter alignWithMargins="0">
    <oddFooter xml:space="preserve">&amp;R&amp;9
</oddFooter>
  </headerFooter>
  <rowBreaks count="2" manualBreakCount="2">
    <brk id="33" max="6" man="1"/>
    <brk id="62"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
  <sheetViews>
    <sheetView topLeftCell="A10" zoomScaleNormal="100" zoomScalePageLayoutView="60" workbookViewId="0">
      <selection activeCell="B13" sqref="B13"/>
    </sheetView>
  </sheetViews>
  <sheetFormatPr defaultColWidth="8.875" defaultRowHeight="19.5"/>
  <cols>
    <col min="1" max="1" width="4.875" style="99" customWidth="1"/>
    <col min="2" max="2" width="15.5" style="99" customWidth="1"/>
    <col min="3" max="3" width="29.875" style="100" customWidth="1"/>
    <col min="4" max="4" width="75.5" style="99" customWidth="1"/>
    <col min="5" max="5" width="16.5" style="101" customWidth="1"/>
    <col min="6" max="6" width="16.5" style="102" customWidth="1"/>
    <col min="7" max="1024" width="8.875" style="103"/>
  </cols>
  <sheetData>
    <row r="1" spans="1:11" ht="21.6" customHeight="1">
      <c r="A1" s="366" t="s">
        <v>107</v>
      </c>
      <c r="B1" s="366"/>
    </row>
    <row r="2" spans="1:11" ht="27.75" customHeight="1">
      <c r="A2" s="367" t="s">
        <v>1</v>
      </c>
      <c r="B2" s="367"/>
      <c r="C2" s="367"/>
      <c r="D2" s="367"/>
      <c r="E2" s="367"/>
      <c r="F2" s="367"/>
    </row>
    <row r="3" spans="1:11" ht="25.5" customHeight="1">
      <c r="A3" s="368" t="s">
        <v>305</v>
      </c>
      <c r="B3" s="368"/>
      <c r="C3" s="368"/>
      <c r="D3" s="368"/>
      <c r="E3" s="368"/>
      <c r="F3" s="368"/>
    </row>
    <row r="4" spans="1:11" ht="20.25" customHeight="1" thickBot="1">
      <c r="A4" s="369"/>
      <c r="B4" s="369"/>
      <c r="C4" s="369"/>
      <c r="D4" s="104"/>
      <c r="E4" s="370" t="s">
        <v>108</v>
      </c>
      <c r="F4" s="370"/>
    </row>
    <row r="5" spans="1:11" ht="20.25" customHeight="1">
      <c r="A5" s="377" t="s">
        <v>88</v>
      </c>
      <c r="B5" s="379" t="s">
        <v>89</v>
      </c>
      <c r="C5" s="379" t="s">
        <v>109</v>
      </c>
      <c r="D5" s="379" t="s">
        <v>110</v>
      </c>
      <c r="E5" s="379" t="s">
        <v>111</v>
      </c>
      <c r="F5" s="371" t="s">
        <v>112</v>
      </c>
      <c r="G5" s="105"/>
    </row>
    <row r="6" spans="1:11" ht="23.25" customHeight="1">
      <c r="A6" s="378"/>
      <c r="B6" s="380"/>
      <c r="C6" s="381"/>
      <c r="D6" s="381"/>
      <c r="E6" s="381"/>
      <c r="F6" s="372"/>
    </row>
    <row r="7" spans="1:11" ht="86.25" customHeight="1">
      <c r="A7" s="155">
        <v>1</v>
      </c>
      <c r="B7" s="150" t="s">
        <v>306</v>
      </c>
      <c r="C7" s="160" t="s">
        <v>307</v>
      </c>
      <c r="D7" s="161" t="s">
        <v>313</v>
      </c>
      <c r="E7" s="156">
        <v>7500</v>
      </c>
      <c r="F7" s="373">
        <v>17585</v>
      </c>
    </row>
    <row r="8" spans="1:11" ht="53.25" customHeight="1">
      <c r="A8" s="155">
        <v>2</v>
      </c>
      <c r="B8" s="151" t="s">
        <v>308</v>
      </c>
      <c r="C8" s="152" t="s">
        <v>309</v>
      </c>
      <c r="D8" s="157" t="s">
        <v>314</v>
      </c>
      <c r="E8" s="156">
        <v>5300</v>
      </c>
      <c r="F8" s="373"/>
    </row>
    <row r="9" spans="1:11" ht="63" customHeight="1">
      <c r="A9" s="155">
        <v>3</v>
      </c>
      <c r="B9" s="151" t="s">
        <v>310</v>
      </c>
      <c r="C9" s="151" t="s">
        <v>311</v>
      </c>
      <c r="D9" s="157" t="s">
        <v>315</v>
      </c>
      <c r="E9" s="156">
        <v>935</v>
      </c>
      <c r="F9" s="373"/>
    </row>
    <row r="10" spans="1:11" ht="130.5" customHeight="1">
      <c r="A10" s="158">
        <v>4</v>
      </c>
      <c r="B10" s="153" t="s">
        <v>58</v>
      </c>
      <c r="C10" s="154" t="s">
        <v>312</v>
      </c>
      <c r="D10" s="159" t="s">
        <v>316</v>
      </c>
      <c r="E10" s="156">
        <v>3850</v>
      </c>
      <c r="F10" s="373"/>
    </row>
    <row r="11" spans="1:11" s="107" customFormat="1" ht="38.25" customHeight="1" thickBot="1">
      <c r="A11" s="374" t="s">
        <v>113</v>
      </c>
      <c r="B11" s="374"/>
      <c r="C11" s="374"/>
      <c r="D11" s="374"/>
      <c r="E11" s="162">
        <f>SUM(E7:E10)</f>
        <v>17585</v>
      </c>
      <c r="F11" s="163">
        <v>17585</v>
      </c>
      <c r="G11" s="106"/>
      <c r="H11" s="106"/>
      <c r="I11" s="106"/>
      <c r="J11" s="106"/>
      <c r="K11" s="106"/>
    </row>
    <row r="12" spans="1:11" s="21" customFormat="1" ht="43.5" customHeight="1">
      <c r="A12" s="108"/>
      <c r="B12" s="375" t="s">
        <v>317</v>
      </c>
      <c r="C12" s="376"/>
      <c r="D12" s="376"/>
      <c r="E12" s="376"/>
      <c r="F12" s="376"/>
      <c r="G12" s="109"/>
      <c r="H12" s="109"/>
      <c r="I12" s="103"/>
    </row>
  </sheetData>
  <mergeCells count="14">
    <mergeCell ref="F5:F6"/>
    <mergeCell ref="F7:F10"/>
    <mergeCell ref="A11:D11"/>
    <mergeCell ref="B12:F12"/>
    <mergeCell ref="A5:A6"/>
    <mergeCell ref="B5:B6"/>
    <mergeCell ref="C5:C6"/>
    <mergeCell ref="D5:D6"/>
    <mergeCell ref="E5:E6"/>
    <mergeCell ref="A1:B1"/>
    <mergeCell ref="A2:F2"/>
    <mergeCell ref="A3:F3"/>
    <mergeCell ref="A4:C4"/>
    <mergeCell ref="E4:F4"/>
  </mergeCells>
  <phoneticPr fontId="75" type="noConversion"/>
  <printOptions horizontalCentered="1"/>
  <pageMargins left="0.15972222222222199" right="0.196527777777778" top="0.15972222222222199" bottom="0" header="0.15972222222222199" footer="0"/>
  <pageSetup paperSize="9" scale="64" pageOrder="overThenDown"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5"/>
  <sheetViews>
    <sheetView topLeftCell="A37" zoomScale="106" zoomScaleNormal="106" workbookViewId="0">
      <selection activeCell="J7" sqref="J7"/>
    </sheetView>
  </sheetViews>
  <sheetFormatPr defaultRowHeight="16.5"/>
  <cols>
    <col min="1" max="1" width="9" style="164"/>
    <col min="2" max="2" width="5.5" style="164" bestFit="1" customWidth="1"/>
    <col min="3" max="3" width="17.125" style="164" customWidth="1"/>
    <col min="4" max="4" width="7.5" style="164" bestFit="1" customWidth="1"/>
    <col min="5" max="5" width="5.5" style="164" bestFit="1" customWidth="1"/>
    <col min="6" max="6" width="8.875" style="164" customWidth="1"/>
    <col min="7" max="7" width="22.375" style="243" customWidth="1"/>
    <col min="8" max="8" width="16.5" style="164" customWidth="1"/>
    <col min="9" max="256" width="9" style="164"/>
    <col min="257" max="257" width="5.5" style="164" bestFit="1" customWidth="1"/>
    <col min="258" max="258" width="17.125" style="164" customWidth="1"/>
    <col min="259" max="259" width="7.5" style="164" bestFit="1" customWidth="1"/>
    <col min="260" max="260" width="5.5" style="164" bestFit="1" customWidth="1"/>
    <col min="261" max="261" width="8.875" style="164" customWidth="1"/>
    <col min="262" max="262" width="20.125" style="164" customWidth="1"/>
    <col min="263" max="264" width="13" style="164" customWidth="1"/>
    <col min="265" max="512" width="9" style="164"/>
    <col min="513" max="513" width="5.5" style="164" bestFit="1" customWidth="1"/>
    <col min="514" max="514" width="17.125" style="164" customWidth="1"/>
    <col min="515" max="515" width="7.5" style="164" bestFit="1" customWidth="1"/>
    <col min="516" max="516" width="5.5" style="164" bestFit="1" customWidth="1"/>
    <col min="517" max="517" width="8.875" style="164" customWidth="1"/>
    <col min="518" max="518" width="20.125" style="164" customWidth="1"/>
    <col min="519" max="520" width="13" style="164" customWidth="1"/>
    <col min="521" max="768" width="9" style="164"/>
    <col min="769" max="769" width="5.5" style="164" bestFit="1" customWidth="1"/>
    <col min="770" max="770" width="17.125" style="164" customWidth="1"/>
    <col min="771" max="771" width="7.5" style="164" bestFit="1" customWidth="1"/>
    <col min="772" max="772" width="5.5" style="164" bestFit="1" customWidth="1"/>
    <col min="773" max="773" width="8.875" style="164" customWidth="1"/>
    <col min="774" max="774" width="20.125" style="164" customWidth="1"/>
    <col min="775" max="776" width="13" style="164" customWidth="1"/>
    <col min="777" max="1024" width="9" style="164"/>
    <col min="1025" max="1025" width="5.5" style="164" bestFit="1" customWidth="1"/>
    <col min="1026" max="1026" width="17.125" style="164" customWidth="1"/>
    <col min="1027" max="1027" width="7.5" style="164" bestFit="1" customWidth="1"/>
    <col min="1028" max="1028" width="5.5" style="164" bestFit="1" customWidth="1"/>
    <col min="1029" max="1029" width="8.875" style="164" customWidth="1"/>
    <col min="1030" max="1030" width="20.125" style="164" customWidth="1"/>
    <col min="1031" max="1032" width="13" style="164" customWidth="1"/>
    <col min="1033" max="1280" width="9" style="164"/>
    <col min="1281" max="1281" width="5.5" style="164" bestFit="1" customWidth="1"/>
    <col min="1282" max="1282" width="17.125" style="164" customWidth="1"/>
    <col min="1283" max="1283" width="7.5" style="164" bestFit="1" customWidth="1"/>
    <col min="1284" max="1284" width="5.5" style="164" bestFit="1" customWidth="1"/>
    <col min="1285" max="1285" width="8.875" style="164" customWidth="1"/>
    <col min="1286" max="1286" width="20.125" style="164" customWidth="1"/>
    <col min="1287" max="1288" width="13" style="164" customWidth="1"/>
    <col min="1289" max="1536" width="9" style="164"/>
    <col min="1537" max="1537" width="5.5" style="164" bestFit="1" customWidth="1"/>
    <col min="1538" max="1538" width="17.125" style="164" customWidth="1"/>
    <col min="1539" max="1539" width="7.5" style="164" bestFit="1" customWidth="1"/>
    <col min="1540" max="1540" width="5.5" style="164" bestFit="1" customWidth="1"/>
    <col min="1541" max="1541" width="8.875" style="164" customWidth="1"/>
    <col min="1542" max="1542" width="20.125" style="164" customWidth="1"/>
    <col min="1543" max="1544" width="13" style="164" customWidth="1"/>
    <col min="1545" max="1792" width="9" style="164"/>
    <col min="1793" max="1793" width="5.5" style="164" bestFit="1" customWidth="1"/>
    <col min="1794" max="1794" width="17.125" style="164" customWidth="1"/>
    <col min="1795" max="1795" width="7.5" style="164" bestFit="1" customWidth="1"/>
    <col min="1796" max="1796" width="5.5" style="164" bestFit="1" customWidth="1"/>
    <col min="1797" max="1797" width="8.875" style="164" customWidth="1"/>
    <col min="1798" max="1798" width="20.125" style="164" customWidth="1"/>
    <col min="1799" max="1800" width="13" style="164" customWidth="1"/>
    <col min="1801" max="2048" width="9" style="164"/>
    <col min="2049" max="2049" width="5.5" style="164" bestFit="1" customWidth="1"/>
    <col min="2050" max="2050" width="17.125" style="164" customWidth="1"/>
    <col min="2051" max="2051" width="7.5" style="164" bestFit="1" customWidth="1"/>
    <col min="2052" max="2052" width="5.5" style="164" bestFit="1" customWidth="1"/>
    <col min="2053" max="2053" width="8.875" style="164" customWidth="1"/>
    <col min="2054" max="2054" width="20.125" style="164" customWidth="1"/>
    <col min="2055" max="2056" width="13" style="164" customWidth="1"/>
    <col min="2057" max="2304" width="9" style="164"/>
    <col min="2305" max="2305" width="5.5" style="164" bestFit="1" customWidth="1"/>
    <col min="2306" max="2306" width="17.125" style="164" customWidth="1"/>
    <col min="2307" max="2307" width="7.5" style="164" bestFit="1" customWidth="1"/>
    <col min="2308" max="2308" width="5.5" style="164" bestFit="1" customWidth="1"/>
    <col min="2309" max="2309" width="8.875" style="164" customWidth="1"/>
    <col min="2310" max="2310" width="20.125" style="164" customWidth="1"/>
    <col min="2311" max="2312" width="13" style="164" customWidth="1"/>
    <col min="2313" max="2560" width="9" style="164"/>
    <col min="2561" max="2561" width="5.5" style="164" bestFit="1" customWidth="1"/>
    <col min="2562" max="2562" width="17.125" style="164" customWidth="1"/>
    <col min="2563" max="2563" width="7.5" style="164" bestFit="1" customWidth="1"/>
    <col min="2564" max="2564" width="5.5" style="164" bestFit="1" customWidth="1"/>
    <col min="2565" max="2565" width="8.875" style="164" customWidth="1"/>
    <col min="2566" max="2566" width="20.125" style="164" customWidth="1"/>
    <col min="2567" max="2568" width="13" style="164" customWidth="1"/>
    <col min="2569" max="2816" width="9" style="164"/>
    <col min="2817" max="2817" width="5.5" style="164" bestFit="1" customWidth="1"/>
    <col min="2818" max="2818" width="17.125" style="164" customWidth="1"/>
    <col min="2819" max="2819" width="7.5" style="164" bestFit="1" customWidth="1"/>
    <col min="2820" max="2820" width="5.5" style="164" bestFit="1" customWidth="1"/>
    <col min="2821" max="2821" width="8.875" style="164" customWidth="1"/>
    <col min="2822" max="2822" width="20.125" style="164" customWidth="1"/>
    <col min="2823" max="2824" width="13" style="164" customWidth="1"/>
    <col min="2825" max="3072" width="9" style="164"/>
    <col min="3073" max="3073" width="5.5" style="164" bestFit="1" customWidth="1"/>
    <col min="3074" max="3074" width="17.125" style="164" customWidth="1"/>
    <col min="3075" max="3075" width="7.5" style="164" bestFit="1" customWidth="1"/>
    <col min="3076" max="3076" width="5.5" style="164" bestFit="1" customWidth="1"/>
    <col min="3077" max="3077" width="8.875" style="164" customWidth="1"/>
    <col min="3078" max="3078" width="20.125" style="164" customWidth="1"/>
    <col min="3079" max="3080" width="13" style="164" customWidth="1"/>
    <col min="3081" max="3328" width="9" style="164"/>
    <col min="3329" max="3329" width="5.5" style="164" bestFit="1" customWidth="1"/>
    <col min="3330" max="3330" width="17.125" style="164" customWidth="1"/>
    <col min="3331" max="3331" width="7.5" style="164" bestFit="1" customWidth="1"/>
    <col min="3332" max="3332" width="5.5" style="164" bestFit="1" customWidth="1"/>
    <col min="3333" max="3333" width="8.875" style="164" customWidth="1"/>
    <col min="3334" max="3334" width="20.125" style="164" customWidth="1"/>
    <col min="3335" max="3336" width="13" style="164" customWidth="1"/>
    <col min="3337" max="3584" width="9" style="164"/>
    <col min="3585" max="3585" width="5.5" style="164" bestFit="1" customWidth="1"/>
    <col min="3586" max="3586" width="17.125" style="164" customWidth="1"/>
    <col min="3587" max="3587" width="7.5" style="164" bestFit="1" customWidth="1"/>
    <col min="3588" max="3588" width="5.5" style="164" bestFit="1" customWidth="1"/>
    <col min="3589" max="3589" width="8.875" style="164" customWidth="1"/>
    <col min="3590" max="3590" width="20.125" style="164" customWidth="1"/>
    <col min="3591" max="3592" width="13" style="164" customWidth="1"/>
    <col min="3593" max="3840" width="9" style="164"/>
    <col min="3841" max="3841" width="5.5" style="164" bestFit="1" customWidth="1"/>
    <col min="3842" max="3842" width="17.125" style="164" customWidth="1"/>
    <col min="3843" max="3843" width="7.5" style="164" bestFit="1" customWidth="1"/>
    <col min="3844" max="3844" width="5.5" style="164" bestFit="1" customWidth="1"/>
    <col min="3845" max="3845" width="8.875" style="164" customWidth="1"/>
    <col min="3846" max="3846" width="20.125" style="164" customWidth="1"/>
    <col min="3847" max="3848" width="13" style="164" customWidth="1"/>
    <col min="3849" max="4096" width="9" style="164"/>
    <col min="4097" max="4097" width="5.5" style="164" bestFit="1" customWidth="1"/>
    <col min="4098" max="4098" width="17.125" style="164" customWidth="1"/>
    <col min="4099" max="4099" width="7.5" style="164" bestFit="1" customWidth="1"/>
    <col min="4100" max="4100" width="5.5" style="164" bestFit="1" customWidth="1"/>
    <col min="4101" max="4101" width="8.875" style="164" customWidth="1"/>
    <col min="4102" max="4102" width="20.125" style="164" customWidth="1"/>
    <col min="4103" max="4104" width="13" style="164" customWidth="1"/>
    <col min="4105" max="4352" width="9" style="164"/>
    <col min="4353" max="4353" width="5.5" style="164" bestFit="1" customWidth="1"/>
    <col min="4354" max="4354" width="17.125" style="164" customWidth="1"/>
    <col min="4355" max="4355" width="7.5" style="164" bestFit="1" customWidth="1"/>
    <col min="4356" max="4356" width="5.5" style="164" bestFit="1" customWidth="1"/>
    <col min="4357" max="4357" width="8.875" style="164" customWidth="1"/>
    <col min="4358" max="4358" width="20.125" style="164" customWidth="1"/>
    <col min="4359" max="4360" width="13" style="164" customWidth="1"/>
    <col min="4361" max="4608" width="9" style="164"/>
    <col min="4609" max="4609" width="5.5" style="164" bestFit="1" customWidth="1"/>
    <col min="4610" max="4610" width="17.125" style="164" customWidth="1"/>
    <col min="4611" max="4611" width="7.5" style="164" bestFit="1" customWidth="1"/>
    <col min="4612" max="4612" width="5.5" style="164" bestFit="1" customWidth="1"/>
    <col min="4613" max="4613" width="8.875" style="164" customWidth="1"/>
    <col min="4614" max="4614" width="20.125" style="164" customWidth="1"/>
    <col min="4615" max="4616" width="13" style="164" customWidth="1"/>
    <col min="4617" max="4864" width="9" style="164"/>
    <col min="4865" max="4865" width="5.5" style="164" bestFit="1" customWidth="1"/>
    <col min="4866" max="4866" width="17.125" style="164" customWidth="1"/>
    <col min="4867" max="4867" width="7.5" style="164" bestFit="1" customWidth="1"/>
    <col min="4868" max="4868" width="5.5" style="164" bestFit="1" customWidth="1"/>
    <col min="4869" max="4869" width="8.875" style="164" customWidth="1"/>
    <col min="4870" max="4870" width="20.125" style="164" customWidth="1"/>
    <col min="4871" max="4872" width="13" style="164" customWidth="1"/>
    <col min="4873" max="5120" width="9" style="164"/>
    <col min="5121" max="5121" width="5.5" style="164" bestFit="1" customWidth="1"/>
    <col min="5122" max="5122" width="17.125" style="164" customWidth="1"/>
    <col min="5123" max="5123" width="7.5" style="164" bestFit="1" customWidth="1"/>
    <col min="5124" max="5124" width="5.5" style="164" bestFit="1" customWidth="1"/>
    <col min="5125" max="5125" width="8.875" style="164" customWidth="1"/>
    <col min="5126" max="5126" width="20.125" style="164" customWidth="1"/>
    <col min="5127" max="5128" width="13" style="164" customWidth="1"/>
    <col min="5129" max="5376" width="9" style="164"/>
    <col min="5377" max="5377" width="5.5" style="164" bestFit="1" customWidth="1"/>
    <col min="5378" max="5378" width="17.125" style="164" customWidth="1"/>
    <col min="5379" max="5379" width="7.5" style="164" bestFit="1" customWidth="1"/>
    <col min="5380" max="5380" width="5.5" style="164" bestFit="1" customWidth="1"/>
    <col min="5381" max="5381" width="8.875" style="164" customWidth="1"/>
    <col min="5382" max="5382" width="20.125" style="164" customWidth="1"/>
    <col min="5383" max="5384" width="13" style="164" customWidth="1"/>
    <col min="5385" max="5632" width="9" style="164"/>
    <col min="5633" max="5633" width="5.5" style="164" bestFit="1" customWidth="1"/>
    <col min="5634" max="5634" width="17.125" style="164" customWidth="1"/>
    <col min="5635" max="5635" width="7.5" style="164" bestFit="1" customWidth="1"/>
    <col min="5636" max="5636" width="5.5" style="164" bestFit="1" customWidth="1"/>
    <col min="5637" max="5637" width="8.875" style="164" customWidth="1"/>
    <col min="5638" max="5638" width="20.125" style="164" customWidth="1"/>
    <col min="5639" max="5640" width="13" style="164" customWidth="1"/>
    <col min="5641" max="5888" width="9" style="164"/>
    <col min="5889" max="5889" width="5.5" style="164" bestFit="1" customWidth="1"/>
    <col min="5890" max="5890" width="17.125" style="164" customWidth="1"/>
    <col min="5891" max="5891" width="7.5" style="164" bestFit="1" customWidth="1"/>
    <col min="5892" max="5892" width="5.5" style="164" bestFit="1" customWidth="1"/>
    <col min="5893" max="5893" width="8.875" style="164" customWidth="1"/>
    <col min="5894" max="5894" width="20.125" style="164" customWidth="1"/>
    <col min="5895" max="5896" width="13" style="164" customWidth="1"/>
    <col min="5897" max="6144" width="9" style="164"/>
    <col min="6145" max="6145" width="5.5" style="164" bestFit="1" customWidth="1"/>
    <col min="6146" max="6146" width="17.125" style="164" customWidth="1"/>
    <col min="6147" max="6147" width="7.5" style="164" bestFit="1" customWidth="1"/>
    <col min="6148" max="6148" width="5.5" style="164" bestFit="1" customWidth="1"/>
    <col min="6149" max="6149" width="8.875" style="164" customWidth="1"/>
    <col min="6150" max="6150" width="20.125" style="164" customWidth="1"/>
    <col min="6151" max="6152" width="13" style="164" customWidth="1"/>
    <col min="6153" max="6400" width="9" style="164"/>
    <col min="6401" max="6401" width="5.5" style="164" bestFit="1" customWidth="1"/>
    <col min="6402" max="6402" width="17.125" style="164" customWidth="1"/>
    <col min="6403" max="6403" width="7.5" style="164" bestFit="1" customWidth="1"/>
    <col min="6404" max="6404" width="5.5" style="164" bestFit="1" customWidth="1"/>
    <col min="6405" max="6405" width="8.875" style="164" customWidth="1"/>
    <col min="6406" max="6406" width="20.125" style="164" customWidth="1"/>
    <col min="6407" max="6408" width="13" style="164" customWidth="1"/>
    <col min="6409" max="6656" width="9" style="164"/>
    <col min="6657" max="6657" width="5.5" style="164" bestFit="1" customWidth="1"/>
    <col min="6658" max="6658" width="17.125" style="164" customWidth="1"/>
    <col min="6659" max="6659" width="7.5" style="164" bestFit="1" customWidth="1"/>
    <col min="6660" max="6660" width="5.5" style="164" bestFit="1" customWidth="1"/>
    <col min="6661" max="6661" width="8.875" style="164" customWidth="1"/>
    <col min="6662" max="6662" width="20.125" style="164" customWidth="1"/>
    <col min="6663" max="6664" width="13" style="164" customWidth="1"/>
    <col min="6665" max="6912" width="9" style="164"/>
    <col min="6913" max="6913" width="5.5" style="164" bestFit="1" customWidth="1"/>
    <col min="6914" max="6914" width="17.125" style="164" customWidth="1"/>
    <col min="6915" max="6915" width="7.5" style="164" bestFit="1" customWidth="1"/>
    <col min="6916" max="6916" width="5.5" style="164" bestFit="1" customWidth="1"/>
    <col min="6917" max="6917" width="8.875" style="164" customWidth="1"/>
    <col min="6918" max="6918" width="20.125" style="164" customWidth="1"/>
    <col min="6919" max="6920" width="13" style="164" customWidth="1"/>
    <col min="6921" max="7168" width="9" style="164"/>
    <col min="7169" max="7169" width="5.5" style="164" bestFit="1" customWidth="1"/>
    <col min="7170" max="7170" width="17.125" style="164" customWidth="1"/>
    <col min="7171" max="7171" width="7.5" style="164" bestFit="1" customWidth="1"/>
    <col min="7172" max="7172" width="5.5" style="164" bestFit="1" customWidth="1"/>
    <col min="7173" max="7173" width="8.875" style="164" customWidth="1"/>
    <col min="7174" max="7174" width="20.125" style="164" customWidth="1"/>
    <col min="7175" max="7176" width="13" style="164" customWidth="1"/>
    <col min="7177" max="7424" width="9" style="164"/>
    <col min="7425" max="7425" width="5.5" style="164" bestFit="1" customWidth="1"/>
    <col min="7426" max="7426" width="17.125" style="164" customWidth="1"/>
    <col min="7427" max="7427" width="7.5" style="164" bestFit="1" customWidth="1"/>
    <col min="7428" max="7428" width="5.5" style="164" bestFit="1" customWidth="1"/>
    <col min="7429" max="7429" width="8.875" style="164" customWidth="1"/>
    <col min="7430" max="7430" width="20.125" style="164" customWidth="1"/>
    <col min="7431" max="7432" width="13" style="164" customWidth="1"/>
    <col min="7433" max="7680" width="9" style="164"/>
    <col min="7681" max="7681" width="5.5" style="164" bestFit="1" customWidth="1"/>
    <col min="7682" max="7682" width="17.125" style="164" customWidth="1"/>
    <col min="7683" max="7683" width="7.5" style="164" bestFit="1" customWidth="1"/>
    <col min="7684" max="7684" width="5.5" style="164" bestFit="1" customWidth="1"/>
    <col min="7685" max="7685" width="8.875" style="164" customWidth="1"/>
    <col min="7686" max="7686" width="20.125" style="164" customWidth="1"/>
    <col min="7687" max="7688" width="13" style="164" customWidth="1"/>
    <col min="7689" max="7936" width="9" style="164"/>
    <col min="7937" max="7937" width="5.5" style="164" bestFit="1" customWidth="1"/>
    <col min="7938" max="7938" width="17.125" style="164" customWidth="1"/>
    <col min="7939" max="7939" width="7.5" style="164" bestFit="1" customWidth="1"/>
    <col min="7940" max="7940" width="5.5" style="164" bestFit="1" customWidth="1"/>
    <col min="7941" max="7941" width="8.875" style="164" customWidth="1"/>
    <col min="7942" max="7942" width="20.125" style="164" customWidth="1"/>
    <col min="7943" max="7944" width="13" style="164" customWidth="1"/>
    <col min="7945" max="8192" width="9" style="164"/>
    <col min="8193" max="8193" width="5.5" style="164" bestFit="1" customWidth="1"/>
    <col min="8194" max="8194" width="17.125" style="164" customWidth="1"/>
    <col min="8195" max="8195" width="7.5" style="164" bestFit="1" customWidth="1"/>
    <col min="8196" max="8196" width="5.5" style="164" bestFit="1" customWidth="1"/>
    <col min="8197" max="8197" width="8.875" style="164" customWidth="1"/>
    <col min="8198" max="8198" width="20.125" style="164" customWidth="1"/>
    <col min="8199" max="8200" width="13" style="164" customWidth="1"/>
    <col min="8201" max="8448" width="9" style="164"/>
    <col min="8449" max="8449" width="5.5" style="164" bestFit="1" customWidth="1"/>
    <col min="8450" max="8450" width="17.125" style="164" customWidth="1"/>
    <col min="8451" max="8451" width="7.5" style="164" bestFit="1" customWidth="1"/>
    <col min="8452" max="8452" width="5.5" style="164" bestFit="1" customWidth="1"/>
    <col min="8453" max="8453" width="8.875" style="164" customWidth="1"/>
    <col min="8454" max="8454" width="20.125" style="164" customWidth="1"/>
    <col min="8455" max="8456" width="13" style="164" customWidth="1"/>
    <col min="8457" max="8704" width="9" style="164"/>
    <col min="8705" max="8705" width="5.5" style="164" bestFit="1" customWidth="1"/>
    <col min="8706" max="8706" width="17.125" style="164" customWidth="1"/>
    <col min="8707" max="8707" width="7.5" style="164" bestFit="1" customWidth="1"/>
    <col min="8708" max="8708" width="5.5" style="164" bestFit="1" customWidth="1"/>
    <col min="8709" max="8709" width="8.875" style="164" customWidth="1"/>
    <col min="8710" max="8710" width="20.125" style="164" customWidth="1"/>
    <col min="8711" max="8712" width="13" style="164" customWidth="1"/>
    <col min="8713" max="8960" width="9" style="164"/>
    <col min="8961" max="8961" width="5.5" style="164" bestFit="1" customWidth="1"/>
    <col min="8962" max="8962" width="17.125" style="164" customWidth="1"/>
    <col min="8963" max="8963" width="7.5" style="164" bestFit="1" customWidth="1"/>
    <col min="8964" max="8964" width="5.5" style="164" bestFit="1" customWidth="1"/>
    <col min="8965" max="8965" width="8.875" style="164" customWidth="1"/>
    <col min="8966" max="8966" width="20.125" style="164" customWidth="1"/>
    <col min="8967" max="8968" width="13" style="164" customWidth="1"/>
    <col min="8969" max="9216" width="9" style="164"/>
    <col min="9217" max="9217" width="5.5" style="164" bestFit="1" customWidth="1"/>
    <col min="9218" max="9218" width="17.125" style="164" customWidth="1"/>
    <col min="9219" max="9219" width="7.5" style="164" bestFit="1" customWidth="1"/>
    <col min="9220" max="9220" width="5.5" style="164" bestFit="1" customWidth="1"/>
    <col min="9221" max="9221" width="8.875" style="164" customWidth="1"/>
    <col min="9222" max="9222" width="20.125" style="164" customWidth="1"/>
    <col min="9223" max="9224" width="13" style="164" customWidth="1"/>
    <col min="9225" max="9472" width="9" style="164"/>
    <col min="9473" max="9473" width="5.5" style="164" bestFit="1" customWidth="1"/>
    <col min="9474" max="9474" width="17.125" style="164" customWidth="1"/>
    <col min="9475" max="9475" width="7.5" style="164" bestFit="1" customWidth="1"/>
    <col min="9476" max="9476" width="5.5" style="164" bestFit="1" customWidth="1"/>
    <col min="9477" max="9477" width="8.875" style="164" customWidth="1"/>
    <col min="9478" max="9478" width="20.125" style="164" customWidth="1"/>
    <col min="9479" max="9480" width="13" style="164" customWidth="1"/>
    <col min="9481" max="9728" width="9" style="164"/>
    <col min="9729" max="9729" width="5.5" style="164" bestFit="1" customWidth="1"/>
    <col min="9730" max="9730" width="17.125" style="164" customWidth="1"/>
    <col min="9731" max="9731" width="7.5" style="164" bestFit="1" customWidth="1"/>
    <col min="9732" max="9732" width="5.5" style="164" bestFit="1" customWidth="1"/>
    <col min="9733" max="9733" width="8.875" style="164" customWidth="1"/>
    <col min="9734" max="9734" width="20.125" style="164" customWidth="1"/>
    <col min="9735" max="9736" width="13" style="164" customWidth="1"/>
    <col min="9737" max="9984" width="9" style="164"/>
    <col min="9985" max="9985" width="5.5" style="164" bestFit="1" customWidth="1"/>
    <col min="9986" max="9986" width="17.125" style="164" customWidth="1"/>
    <col min="9987" max="9987" width="7.5" style="164" bestFit="1" customWidth="1"/>
    <col min="9988" max="9988" width="5.5" style="164" bestFit="1" customWidth="1"/>
    <col min="9989" max="9989" width="8.875" style="164" customWidth="1"/>
    <col min="9990" max="9990" width="20.125" style="164" customWidth="1"/>
    <col min="9991" max="9992" width="13" style="164" customWidth="1"/>
    <col min="9993" max="10240" width="9" style="164"/>
    <col min="10241" max="10241" width="5.5" style="164" bestFit="1" customWidth="1"/>
    <col min="10242" max="10242" width="17.125" style="164" customWidth="1"/>
    <col min="10243" max="10243" width="7.5" style="164" bestFit="1" customWidth="1"/>
    <col min="10244" max="10244" width="5.5" style="164" bestFit="1" customWidth="1"/>
    <col min="10245" max="10245" width="8.875" style="164" customWidth="1"/>
    <col min="10246" max="10246" width="20.125" style="164" customWidth="1"/>
    <col min="10247" max="10248" width="13" style="164" customWidth="1"/>
    <col min="10249" max="10496" width="9" style="164"/>
    <col min="10497" max="10497" width="5.5" style="164" bestFit="1" customWidth="1"/>
    <col min="10498" max="10498" width="17.125" style="164" customWidth="1"/>
    <col min="10499" max="10499" width="7.5" style="164" bestFit="1" customWidth="1"/>
    <col min="10500" max="10500" width="5.5" style="164" bestFit="1" customWidth="1"/>
    <col min="10501" max="10501" width="8.875" style="164" customWidth="1"/>
    <col min="10502" max="10502" width="20.125" style="164" customWidth="1"/>
    <col min="10503" max="10504" width="13" style="164" customWidth="1"/>
    <col min="10505" max="10752" width="9" style="164"/>
    <col min="10753" max="10753" width="5.5" style="164" bestFit="1" customWidth="1"/>
    <col min="10754" max="10754" width="17.125" style="164" customWidth="1"/>
    <col min="10755" max="10755" width="7.5" style="164" bestFit="1" customWidth="1"/>
    <col min="10756" max="10756" width="5.5" style="164" bestFit="1" customWidth="1"/>
    <col min="10757" max="10757" width="8.875" style="164" customWidth="1"/>
    <col min="10758" max="10758" width="20.125" style="164" customWidth="1"/>
    <col min="10759" max="10760" width="13" style="164" customWidth="1"/>
    <col min="10761" max="11008" width="9" style="164"/>
    <col min="11009" max="11009" width="5.5" style="164" bestFit="1" customWidth="1"/>
    <col min="11010" max="11010" width="17.125" style="164" customWidth="1"/>
    <col min="11011" max="11011" width="7.5" style="164" bestFit="1" customWidth="1"/>
    <col min="11012" max="11012" width="5.5" style="164" bestFit="1" customWidth="1"/>
    <col min="11013" max="11013" width="8.875" style="164" customWidth="1"/>
    <col min="11014" max="11014" width="20.125" style="164" customWidth="1"/>
    <col min="11015" max="11016" width="13" style="164" customWidth="1"/>
    <col min="11017" max="11264" width="9" style="164"/>
    <col min="11265" max="11265" width="5.5" style="164" bestFit="1" customWidth="1"/>
    <col min="11266" max="11266" width="17.125" style="164" customWidth="1"/>
    <col min="11267" max="11267" width="7.5" style="164" bestFit="1" customWidth="1"/>
    <col min="11268" max="11268" width="5.5" style="164" bestFit="1" customWidth="1"/>
    <col min="11269" max="11269" width="8.875" style="164" customWidth="1"/>
    <col min="11270" max="11270" width="20.125" style="164" customWidth="1"/>
    <col min="11271" max="11272" width="13" style="164" customWidth="1"/>
    <col min="11273" max="11520" width="9" style="164"/>
    <col min="11521" max="11521" width="5.5" style="164" bestFit="1" customWidth="1"/>
    <col min="11522" max="11522" width="17.125" style="164" customWidth="1"/>
    <col min="11523" max="11523" width="7.5" style="164" bestFit="1" customWidth="1"/>
    <col min="11524" max="11524" width="5.5" style="164" bestFit="1" customWidth="1"/>
    <col min="11525" max="11525" width="8.875" style="164" customWidth="1"/>
    <col min="11526" max="11526" width="20.125" style="164" customWidth="1"/>
    <col min="11527" max="11528" width="13" style="164" customWidth="1"/>
    <col min="11529" max="11776" width="9" style="164"/>
    <col min="11777" max="11777" width="5.5" style="164" bestFit="1" customWidth="1"/>
    <col min="11778" max="11778" width="17.125" style="164" customWidth="1"/>
    <col min="11779" max="11779" width="7.5" style="164" bestFit="1" customWidth="1"/>
    <col min="11780" max="11780" width="5.5" style="164" bestFit="1" customWidth="1"/>
    <col min="11781" max="11781" width="8.875" style="164" customWidth="1"/>
    <col min="11782" max="11782" width="20.125" style="164" customWidth="1"/>
    <col min="11783" max="11784" width="13" style="164" customWidth="1"/>
    <col min="11785" max="12032" width="9" style="164"/>
    <col min="12033" max="12033" width="5.5" style="164" bestFit="1" customWidth="1"/>
    <col min="12034" max="12034" width="17.125" style="164" customWidth="1"/>
    <col min="12035" max="12035" width="7.5" style="164" bestFit="1" customWidth="1"/>
    <col min="12036" max="12036" width="5.5" style="164" bestFit="1" customWidth="1"/>
    <col min="12037" max="12037" width="8.875" style="164" customWidth="1"/>
    <col min="12038" max="12038" width="20.125" style="164" customWidth="1"/>
    <col min="12039" max="12040" width="13" style="164" customWidth="1"/>
    <col min="12041" max="12288" width="9" style="164"/>
    <col min="12289" max="12289" width="5.5" style="164" bestFit="1" customWidth="1"/>
    <col min="12290" max="12290" width="17.125" style="164" customWidth="1"/>
    <col min="12291" max="12291" width="7.5" style="164" bestFit="1" customWidth="1"/>
    <col min="12292" max="12292" width="5.5" style="164" bestFit="1" customWidth="1"/>
    <col min="12293" max="12293" width="8.875" style="164" customWidth="1"/>
    <col min="12294" max="12294" width="20.125" style="164" customWidth="1"/>
    <col min="12295" max="12296" width="13" style="164" customWidth="1"/>
    <col min="12297" max="12544" width="9" style="164"/>
    <col min="12545" max="12545" width="5.5" style="164" bestFit="1" customWidth="1"/>
    <col min="12546" max="12546" width="17.125" style="164" customWidth="1"/>
    <col min="12547" max="12547" width="7.5" style="164" bestFit="1" customWidth="1"/>
    <col min="12548" max="12548" width="5.5" style="164" bestFit="1" customWidth="1"/>
    <col min="12549" max="12549" width="8.875" style="164" customWidth="1"/>
    <col min="12550" max="12550" width="20.125" style="164" customWidth="1"/>
    <col min="12551" max="12552" width="13" style="164" customWidth="1"/>
    <col min="12553" max="12800" width="9" style="164"/>
    <col min="12801" max="12801" width="5.5" style="164" bestFit="1" customWidth="1"/>
    <col min="12802" max="12802" width="17.125" style="164" customWidth="1"/>
    <col min="12803" max="12803" width="7.5" style="164" bestFit="1" customWidth="1"/>
    <col min="12804" max="12804" width="5.5" style="164" bestFit="1" customWidth="1"/>
    <col min="12805" max="12805" width="8.875" style="164" customWidth="1"/>
    <col min="12806" max="12806" width="20.125" style="164" customWidth="1"/>
    <col min="12807" max="12808" width="13" style="164" customWidth="1"/>
    <col min="12809" max="13056" width="9" style="164"/>
    <col min="13057" max="13057" width="5.5" style="164" bestFit="1" customWidth="1"/>
    <col min="13058" max="13058" width="17.125" style="164" customWidth="1"/>
    <col min="13059" max="13059" width="7.5" style="164" bestFit="1" customWidth="1"/>
    <col min="13060" max="13060" width="5.5" style="164" bestFit="1" customWidth="1"/>
    <col min="13061" max="13061" width="8.875" style="164" customWidth="1"/>
    <col min="13062" max="13062" width="20.125" style="164" customWidth="1"/>
    <col min="13063" max="13064" width="13" style="164" customWidth="1"/>
    <col min="13065" max="13312" width="9" style="164"/>
    <col min="13313" max="13313" width="5.5" style="164" bestFit="1" customWidth="1"/>
    <col min="13314" max="13314" width="17.125" style="164" customWidth="1"/>
    <col min="13315" max="13315" width="7.5" style="164" bestFit="1" customWidth="1"/>
    <col min="13316" max="13316" width="5.5" style="164" bestFit="1" customWidth="1"/>
    <col min="13317" max="13317" width="8.875" style="164" customWidth="1"/>
    <col min="13318" max="13318" width="20.125" style="164" customWidth="1"/>
    <col min="13319" max="13320" width="13" style="164" customWidth="1"/>
    <col min="13321" max="13568" width="9" style="164"/>
    <col min="13569" max="13569" width="5.5" style="164" bestFit="1" customWidth="1"/>
    <col min="13570" max="13570" width="17.125" style="164" customWidth="1"/>
    <col min="13571" max="13571" width="7.5" style="164" bestFit="1" customWidth="1"/>
    <col min="13572" max="13572" width="5.5" style="164" bestFit="1" customWidth="1"/>
    <col min="13573" max="13573" width="8.875" style="164" customWidth="1"/>
    <col min="13574" max="13574" width="20.125" style="164" customWidth="1"/>
    <col min="13575" max="13576" width="13" style="164" customWidth="1"/>
    <col min="13577" max="13824" width="9" style="164"/>
    <col min="13825" max="13825" width="5.5" style="164" bestFit="1" customWidth="1"/>
    <col min="13826" max="13826" width="17.125" style="164" customWidth="1"/>
    <col min="13827" max="13827" width="7.5" style="164" bestFit="1" customWidth="1"/>
    <col min="13828" max="13828" width="5.5" style="164" bestFit="1" customWidth="1"/>
    <col min="13829" max="13829" width="8.875" style="164" customWidth="1"/>
    <col min="13830" max="13830" width="20.125" style="164" customWidth="1"/>
    <col min="13831" max="13832" width="13" style="164" customWidth="1"/>
    <col min="13833" max="14080" width="9" style="164"/>
    <col min="14081" max="14081" width="5.5" style="164" bestFit="1" customWidth="1"/>
    <col min="14082" max="14082" width="17.125" style="164" customWidth="1"/>
    <col min="14083" max="14083" width="7.5" style="164" bestFit="1" customWidth="1"/>
    <col min="14084" max="14084" width="5.5" style="164" bestFit="1" customWidth="1"/>
    <col min="14085" max="14085" width="8.875" style="164" customWidth="1"/>
    <col min="14086" max="14086" width="20.125" style="164" customWidth="1"/>
    <col min="14087" max="14088" width="13" style="164" customWidth="1"/>
    <col min="14089" max="14336" width="9" style="164"/>
    <col min="14337" max="14337" width="5.5" style="164" bestFit="1" customWidth="1"/>
    <col min="14338" max="14338" width="17.125" style="164" customWidth="1"/>
    <col min="14339" max="14339" width="7.5" style="164" bestFit="1" customWidth="1"/>
    <col min="14340" max="14340" width="5.5" style="164" bestFit="1" customWidth="1"/>
    <col min="14341" max="14341" width="8.875" style="164" customWidth="1"/>
    <col min="14342" max="14342" width="20.125" style="164" customWidth="1"/>
    <col min="14343" max="14344" width="13" style="164" customWidth="1"/>
    <col min="14345" max="14592" width="9" style="164"/>
    <col min="14593" max="14593" width="5.5" style="164" bestFit="1" customWidth="1"/>
    <col min="14594" max="14594" width="17.125" style="164" customWidth="1"/>
    <col min="14595" max="14595" width="7.5" style="164" bestFit="1" customWidth="1"/>
    <col min="14596" max="14596" width="5.5" style="164" bestFit="1" customWidth="1"/>
    <col min="14597" max="14597" width="8.875" style="164" customWidth="1"/>
    <col min="14598" max="14598" width="20.125" style="164" customWidth="1"/>
    <col min="14599" max="14600" width="13" style="164" customWidth="1"/>
    <col min="14601" max="14848" width="9" style="164"/>
    <col min="14849" max="14849" width="5.5" style="164" bestFit="1" customWidth="1"/>
    <col min="14850" max="14850" width="17.125" style="164" customWidth="1"/>
    <col min="14851" max="14851" width="7.5" style="164" bestFit="1" customWidth="1"/>
    <col min="14852" max="14852" width="5.5" style="164" bestFit="1" customWidth="1"/>
    <col min="14853" max="14853" width="8.875" style="164" customWidth="1"/>
    <col min="14854" max="14854" width="20.125" style="164" customWidth="1"/>
    <col min="14855" max="14856" width="13" style="164" customWidth="1"/>
    <col min="14857" max="15104" width="9" style="164"/>
    <col min="15105" max="15105" width="5.5" style="164" bestFit="1" customWidth="1"/>
    <col min="15106" max="15106" width="17.125" style="164" customWidth="1"/>
    <col min="15107" max="15107" width="7.5" style="164" bestFit="1" customWidth="1"/>
    <col min="15108" max="15108" width="5.5" style="164" bestFit="1" customWidth="1"/>
    <col min="15109" max="15109" width="8.875" style="164" customWidth="1"/>
    <col min="15110" max="15110" width="20.125" style="164" customWidth="1"/>
    <col min="15111" max="15112" width="13" style="164" customWidth="1"/>
    <col min="15113" max="15360" width="9" style="164"/>
    <col min="15361" max="15361" width="5.5" style="164" bestFit="1" customWidth="1"/>
    <col min="15362" max="15362" width="17.125" style="164" customWidth="1"/>
    <col min="15363" max="15363" width="7.5" style="164" bestFit="1" customWidth="1"/>
    <col min="15364" max="15364" width="5.5" style="164" bestFit="1" customWidth="1"/>
    <col min="15365" max="15365" width="8.875" style="164" customWidth="1"/>
    <col min="15366" max="15366" width="20.125" style="164" customWidth="1"/>
    <col min="15367" max="15368" width="13" style="164" customWidth="1"/>
    <col min="15369" max="15616" width="9" style="164"/>
    <col min="15617" max="15617" width="5.5" style="164" bestFit="1" customWidth="1"/>
    <col min="15618" max="15618" width="17.125" style="164" customWidth="1"/>
    <col min="15619" max="15619" width="7.5" style="164" bestFit="1" customWidth="1"/>
    <col min="15620" max="15620" width="5.5" style="164" bestFit="1" customWidth="1"/>
    <col min="15621" max="15621" width="8.875" style="164" customWidth="1"/>
    <col min="15622" max="15622" width="20.125" style="164" customWidth="1"/>
    <col min="15623" max="15624" width="13" style="164" customWidth="1"/>
    <col min="15625" max="15872" width="9" style="164"/>
    <col min="15873" max="15873" width="5.5" style="164" bestFit="1" customWidth="1"/>
    <col min="15874" max="15874" width="17.125" style="164" customWidth="1"/>
    <col min="15875" max="15875" width="7.5" style="164" bestFit="1" customWidth="1"/>
    <col min="15876" max="15876" width="5.5" style="164" bestFit="1" customWidth="1"/>
    <col min="15877" max="15877" width="8.875" style="164" customWidth="1"/>
    <col min="15878" max="15878" width="20.125" style="164" customWidth="1"/>
    <col min="15879" max="15880" width="13" style="164" customWidth="1"/>
    <col min="15881" max="16128" width="9" style="164"/>
    <col min="16129" max="16129" width="5.5" style="164" bestFit="1" customWidth="1"/>
    <col min="16130" max="16130" width="17.125" style="164" customWidth="1"/>
    <col min="16131" max="16131" width="7.5" style="164" bestFit="1" customWidth="1"/>
    <col min="16132" max="16132" width="5.5" style="164" bestFit="1" customWidth="1"/>
    <col min="16133" max="16133" width="8.875" style="164" customWidth="1"/>
    <col min="16134" max="16134" width="20.125" style="164" customWidth="1"/>
    <col min="16135" max="16136" width="13" style="164" customWidth="1"/>
    <col min="16137" max="16384" width="9" style="164"/>
  </cols>
  <sheetData>
    <row r="1" spans="1:8" ht="25.5">
      <c r="A1" s="430" t="s">
        <v>490</v>
      </c>
      <c r="B1" s="430"/>
      <c r="C1" s="430"/>
      <c r="D1" s="430"/>
      <c r="E1" s="430"/>
      <c r="F1" s="430"/>
      <c r="G1" s="430"/>
      <c r="H1" s="430"/>
    </row>
    <row r="2" spans="1:8" ht="17.25" thickBot="1">
      <c r="H2" s="165" t="s">
        <v>332</v>
      </c>
    </row>
    <row r="3" spans="1:8">
      <c r="A3" s="431" t="s">
        <v>333</v>
      </c>
      <c r="B3" s="432"/>
      <c r="C3" s="432"/>
      <c r="D3" s="432"/>
      <c r="E3" s="432"/>
      <c r="F3" s="432"/>
      <c r="G3" s="433"/>
      <c r="H3" s="440" t="s">
        <v>491</v>
      </c>
    </row>
    <row r="4" spans="1:8">
      <c r="A4" s="434"/>
      <c r="B4" s="435"/>
      <c r="C4" s="435"/>
      <c r="D4" s="435"/>
      <c r="E4" s="435"/>
      <c r="F4" s="435"/>
      <c r="G4" s="436"/>
      <c r="H4" s="441"/>
    </row>
    <row r="5" spans="1:8" ht="15.6" customHeight="1">
      <c r="A5" s="434"/>
      <c r="B5" s="435"/>
      <c r="C5" s="435"/>
      <c r="D5" s="435"/>
      <c r="E5" s="435"/>
      <c r="F5" s="435"/>
      <c r="G5" s="436"/>
      <c r="H5" s="441"/>
    </row>
    <row r="6" spans="1:8" ht="17.25" hidden="1" customHeight="1" thickBot="1">
      <c r="A6" s="437"/>
      <c r="B6" s="438"/>
      <c r="C6" s="438"/>
      <c r="D6" s="438"/>
      <c r="E6" s="438"/>
      <c r="F6" s="438"/>
      <c r="G6" s="439"/>
      <c r="H6" s="441"/>
    </row>
    <row r="7" spans="1:8" ht="45" customHeight="1">
      <c r="A7" s="166" t="s">
        <v>334</v>
      </c>
      <c r="B7" s="167" t="s">
        <v>114</v>
      </c>
      <c r="C7" s="167" t="s">
        <v>6</v>
      </c>
      <c r="D7" s="167" t="s">
        <v>115</v>
      </c>
      <c r="E7" s="167" t="s">
        <v>7</v>
      </c>
      <c r="F7" s="168" t="s">
        <v>116</v>
      </c>
      <c r="G7" s="244" t="s">
        <v>117</v>
      </c>
      <c r="H7" s="169" t="s">
        <v>335</v>
      </c>
    </row>
    <row r="8" spans="1:8" ht="45" customHeight="1">
      <c r="A8" s="442" t="s">
        <v>336</v>
      </c>
      <c r="B8" s="429"/>
      <c r="C8" s="429"/>
      <c r="D8" s="429"/>
      <c r="E8" s="429"/>
      <c r="F8" s="429"/>
      <c r="G8" s="245"/>
      <c r="H8" s="172">
        <f>SUM(H17,H21,H23,H31,H33,H36,H42,H45,H47,H49,H51,H53)</f>
        <v>16985</v>
      </c>
    </row>
    <row r="9" spans="1:8" ht="35.25" customHeight="1">
      <c r="A9" s="443" t="s">
        <v>337</v>
      </c>
      <c r="B9" s="173">
        <v>1</v>
      </c>
      <c r="C9" s="174" t="s">
        <v>338</v>
      </c>
      <c r="D9" s="175">
        <v>30</v>
      </c>
      <c r="E9" s="240">
        <v>77</v>
      </c>
      <c r="F9" s="176">
        <f t="shared" ref="F9:F16" si="0">D9*E9</f>
        <v>2310</v>
      </c>
      <c r="G9" s="246" t="s">
        <v>339</v>
      </c>
      <c r="H9" s="177">
        <v>2310</v>
      </c>
    </row>
    <row r="10" spans="1:8" ht="29.25" customHeight="1">
      <c r="A10" s="423"/>
      <c r="B10" s="173">
        <v>2</v>
      </c>
      <c r="C10" s="178" t="s">
        <v>119</v>
      </c>
      <c r="D10" s="175">
        <v>200</v>
      </c>
      <c r="E10" s="240">
        <v>2</v>
      </c>
      <c r="F10" s="176">
        <f t="shared" si="0"/>
        <v>400</v>
      </c>
      <c r="G10" s="246" t="s">
        <v>323</v>
      </c>
      <c r="H10" s="179">
        <v>400</v>
      </c>
    </row>
    <row r="11" spans="1:8" s="183" customFormat="1" ht="46.35" customHeight="1">
      <c r="A11" s="423"/>
      <c r="B11" s="173">
        <v>3</v>
      </c>
      <c r="C11" s="180" t="s">
        <v>340</v>
      </c>
      <c r="D11" s="175">
        <v>40</v>
      </c>
      <c r="E11" s="181">
        <v>15</v>
      </c>
      <c r="F11" s="176">
        <f t="shared" si="0"/>
        <v>600</v>
      </c>
      <c r="G11" s="247" t="s">
        <v>341</v>
      </c>
      <c r="H11" s="182">
        <v>600</v>
      </c>
    </row>
    <row r="12" spans="1:8" s="183" customFormat="1" ht="35.25" customHeight="1">
      <c r="A12" s="423"/>
      <c r="B12" s="173">
        <v>4</v>
      </c>
      <c r="C12" s="180" t="s">
        <v>318</v>
      </c>
      <c r="D12" s="175">
        <v>150</v>
      </c>
      <c r="E12" s="181">
        <v>20</v>
      </c>
      <c r="F12" s="176">
        <f t="shared" si="0"/>
        <v>3000</v>
      </c>
      <c r="G12" s="247" t="s">
        <v>342</v>
      </c>
      <c r="H12" s="182">
        <v>3000</v>
      </c>
    </row>
    <row r="13" spans="1:8" s="183" customFormat="1" ht="36.75" customHeight="1">
      <c r="A13" s="423"/>
      <c r="B13" s="173">
        <v>5</v>
      </c>
      <c r="C13" s="180" t="s">
        <v>319</v>
      </c>
      <c r="D13" s="175">
        <v>50</v>
      </c>
      <c r="E13" s="181">
        <v>31</v>
      </c>
      <c r="F13" s="176">
        <f t="shared" si="0"/>
        <v>1550</v>
      </c>
      <c r="G13" s="247" t="s">
        <v>343</v>
      </c>
      <c r="H13" s="182">
        <v>1550</v>
      </c>
    </row>
    <row r="14" spans="1:8" s="183" customFormat="1" ht="31.5" customHeight="1">
      <c r="A14" s="423"/>
      <c r="B14" s="173">
        <v>6</v>
      </c>
      <c r="C14" s="180" t="s">
        <v>320</v>
      </c>
      <c r="D14" s="175">
        <v>25</v>
      </c>
      <c r="E14" s="181">
        <v>170</v>
      </c>
      <c r="F14" s="176">
        <f t="shared" si="0"/>
        <v>4250</v>
      </c>
      <c r="G14" s="247" t="s">
        <v>344</v>
      </c>
      <c r="H14" s="182">
        <v>4250</v>
      </c>
    </row>
    <row r="15" spans="1:8" s="183" customFormat="1" ht="55.5" customHeight="1">
      <c r="A15" s="423"/>
      <c r="B15" s="173">
        <v>7</v>
      </c>
      <c r="C15" s="180" t="s">
        <v>321</v>
      </c>
      <c r="D15" s="175">
        <v>50</v>
      </c>
      <c r="E15" s="181">
        <v>13</v>
      </c>
      <c r="F15" s="176">
        <f t="shared" si="0"/>
        <v>650</v>
      </c>
      <c r="G15" s="247" t="s">
        <v>345</v>
      </c>
      <c r="H15" s="182">
        <v>650</v>
      </c>
    </row>
    <row r="16" spans="1:8" s="183" customFormat="1" ht="72.75" customHeight="1">
      <c r="A16" s="423"/>
      <c r="B16" s="173">
        <v>8</v>
      </c>
      <c r="C16" s="180" t="s">
        <v>322</v>
      </c>
      <c r="D16" s="175">
        <v>650</v>
      </c>
      <c r="E16" s="181">
        <v>2</v>
      </c>
      <c r="F16" s="176">
        <f t="shared" si="0"/>
        <v>1300</v>
      </c>
      <c r="G16" s="247" t="s">
        <v>346</v>
      </c>
      <c r="H16" s="182">
        <v>1300</v>
      </c>
    </row>
    <row r="17" spans="1:10" ht="35.1" customHeight="1">
      <c r="A17" s="424"/>
      <c r="B17" s="429" t="s">
        <v>347</v>
      </c>
      <c r="C17" s="429"/>
      <c r="D17" s="429"/>
      <c r="E17" s="429"/>
      <c r="F17" s="429"/>
      <c r="G17" s="248"/>
      <c r="H17" s="184">
        <f>SUM(H9:H16)</f>
        <v>14060</v>
      </c>
      <c r="J17" s="185"/>
    </row>
    <row r="18" spans="1:10" ht="51" customHeight="1">
      <c r="A18" s="417" t="s">
        <v>348</v>
      </c>
      <c r="B18" s="173">
        <v>1</v>
      </c>
      <c r="C18" s="186" t="s">
        <v>338</v>
      </c>
      <c r="D18" s="175">
        <v>30</v>
      </c>
      <c r="E18" s="181">
        <v>1</v>
      </c>
      <c r="F18" s="187">
        <f>D18*E18</f>
        <v>30</v>
      </c>
      <c r="G18" s="249" t="s">
        <v>349</v>
      </c>
      <c r="H18" s="192">
        <v>30</v>
      </c>
      <c r="J18" s="185"/>
    </row>
    <row r="19" spans="1:10" ht="52.5" customHeight="1">
      <c r="A19" s="423"/>
      <c r="B19" s="173">
        <v>2</v>
      </c>
      <c r="C19" s="186" t="s">
        <v>338</v>
      </c>
      <c r="D19" s="175">
        <v>30</v>
      </c>
      <c r="E19" s="181">
        <v>1</v>
      </c>
      <c r="F19" s="187">
        <f>D19*E19</f>
        <v>30</v>
      </c>
      <c r="G19" s="250" t="s">
        <v>324</v>
      </c>
      <c r="H19" s="192">
        <v>30</v>
      </c>
      <c r="J19" s="185"/>
    </row>
    <row r="20" spans="1:10" ht="46.5" customHeight="1">
      <c r="A20" s="423"/>
      <c r="B20" s="173">
        <v>3</v>
      </c>
      <c r="C20" s="186" t="s">
        <v>350</v>
      </c>
      <c r="D20" s="175">
        <v>30</v>
      </c>
      <c r="E20" s="181">
        <v>4</v>
      </c>
      <c r="F20" s="187">
        <f>D20*E20</f>
        <v>120</v>
      </c>
      <c r="G20" s="246" t="s">
        <v>351</v>
      </c>
      <c r="H20" s="192">
        <v>120</v>
      </c>
      <c r="J20" s="185"/>
    </row>
    <row r="21" spans="1:10" ht="35.1" customHeight="1">
      <c r="A21" s="413"/>
      <c r="B21" s="429" t="s">
        <v>347</v>
      </c>
      <c r="C21" s="429"/>
      <c r="D21" s="429"/>
      <c r="E21" s="429"/>
      <c r="F21" s="429"/>
      <c r="G21" s="248"/>
      <c r="H21" s="242">
        <f>SUM(H18:H20)</f>
        <v>180</v>
      </c>
      <c r="J21" s="185"/>
    </row>
    <row r="22" spans="1:10" ht="91.5" customHeight="1">
      <c r="A22" s="417" t="s">
        <v>352</v>
      </c>
      <c r="B22" s="173">
        <v>1</v>
      </c>
      <c r="C22" s="186" t="s">
        <v>353</v>
      </c>
      <c r="D22" s="175">
        <v>177</v>
      </c>
      <c r="E22" s="188">
        <v>1</v>
      </c>
      <c r="F22" s="187">
        <f>D22*E22</f>
        <v>177</v>
      </c>
      <c r="G22" s="251" t="s">
        <v>325</v>
      </c>
      <c r="H22" s="192">
        <v>177</v>
      </c>
      <c r="J22" s="185"/>
    </row>
    <row r="23" spans="1:10" ht="30.6" customHeight="1">
      <c r="A23" s="424"/>
      <c r="B23" s="429" t="s">
        <v>347</v>
      </c>
      <c r="C23" s="429"/>
      <c r="D23" s="429"/>
      <c r="E23" s="429"/>
      <c r="F23" s="429"/>
      <c r="G23" s="248"/>
      <c r="H23" s="184">
        <f>SUM(H22)</f>
        <v>177</v>
      </c>
    </row>
    <row r="24" spans="1:10" ht="49.35" customHeight="1">
      <c r="A24" s="417" t="s">
        <v>39</v>
      </c>
      <c r="B24" s="173">
        <v>1</v>
      </c>
      <c r="C24" s="186" t="s">
        <v>118</v>
      </c>
      <c r="D24" s="175">
        <v>30</v>
      </c>
      <c r="E24" s="181">
        <v>1</v>
      </c>
      <c r="F24" s="187">
        <f t="shared" ref="F24:F30" si="1">D24*E24</f>
        <v>30</v>
      </c>
      <c r="G24" s="251" t="s">
        <v>354</v>
      </c>
      <c r="H24" s="177">
        <v>30</v>
      </c>
    </row>
    <row r="25" spans="1:10" ht="45" customHeight="1">
      <c r="A25" s="428"/>
      <c r="B25" s="173">
        <v>2</v>
      </c>
      <c r="C25" s="186" t="s">
        <v>118</v>
      </c>
      <c r="D25" s="175">
        <v>30</v>
      </c>
      <c r="E25" s="189">
        <v>3</v>
      </c>
      <c r="F25" s="187">
        <f t="shared" si="1"/>
        <v>90</v>
      </c>
      <c r="G25" s="251" t="s">
        <v>355</v>
      </c>
      <c r="H25" s="179">
        <v>60</v>
      </c>
    </row>
    <row r="26" spans="1:10" ht="42" customHeight="1">
      <c r="A26" s="428"/>
      <c r="B26" s="173">
        <v>3</v>
      </c>
      <c r="C26" s="186" t="s">
        <v>118</v>
      </c>
      <c r="D26" s="175">
        <v>30</v>
      </c>
      <c r="E26" s="189">
        <v>1</v>
      </c>
      <c r="F26" s="187">
        <f t="shared" si="1"/>
        <v>30</v>
      </c>
      <c r="G26" s="251" t="s">
        <v>356</v>
      </c>
      <c r="H26" s="179">
        <v>30</v>
      </c>
    </row>
    <row r="27" spans="1:10" ht="48.6" customHeight="1">
      <c r="A27" s="428"/>
      <c r="B27" s="173">
        <v>4</v>
      </c>
      <c r="C27" s="186" t="s">
        <v>118</v>
      </c>
      <c r="D27" s="175">
        <v>30</v>
      </c>
      <c r="E27" s="189">
        <v>2</v>
      </c>
      <c r="F27" s="187">
        <f t="shared" si="1"/>
        <v>60</v>
      </c>
      <c r="G27" s="251" t="s">
        <v>357</v>
      </c>
      <c r="H27" s="179">
        <v>30</v>
      </c>
    </row>
    <row r="28" spans="1:10" ht="64.5" customHeight="1">
      <c r="A28" s="428"/>
      <c r="B28" s="173">
        <v>5</v>
      </c>
      <c r="C28" s="186" t="s">
        <v>358</v>
      </c>
      <c r="D28" s="175">
        <v>36</v>
      </c>
      <c r="E28" s="189">
        <v>2</v>
      </c>
      <c r="F28" s="187">
        <f t="shared" si="1"/>
        <v>72</v>
      </c>
      <c r="G28" s="251" t="s">
        <v>359</v>
      </c>
      <c r="H28" s="179">
        <v>72</v>
      </c>
    </row>
    <row r="29" spans="1:10" ht="48.6" customHeight="1">
      <c r="A29" s="428"/>
      <c r="B29" s="173">
        <v>6</v>
      </c>
      <c r="C29" s="186" t="s">
        <v>326</v>
      </c>
      <c r="D29" s="175">
        <v>200</v>
      </c>
      <c r="E29" s="189">
        <v>1</v>
      </c>
      <c r="F29" s="187">
        <f t="shared" si="1"/>
        <v>200</v>
      </c>
      <c r="G29" s="251" t="s">
        <v>360</v>
      </c>
      <c r="H29" s="179">
        <v>200</v>
      </c>
    </row>
    <row r="30" spans="1:10" ht="70.7" customHeight="1">
      <c r="A30" s="428"/>
      <c r="B30" s="173">
        <v>7</v>
      </c>
      <c r="C30" s="186" t="s">
        <v>358</v>
      </c>
      <c r="D30" s="175">
        <v>36</v>
      </c>
      <c r="E30" s="189">
        <v>2</v>
      </c>
      <c r="F30" s="187">
        <f t="shared" si="1"/>
        <v>72</v>
      </c>
      <c r="G30" s="251" t="s">
        <v>361</v>
      </c>
      <c r="H30" s="179"/>
    </row>
    <row r="31" spans="1:10" ht="35.1" customHeight="1">
      <c r="A31" s="413"/>
      <c r="B31" s="384" t="s">
        <v>362</v>
      </c>
      <c r="C31" s="384"/>
      <c r="D31" s="384"/>
      <c r="E31" s="384"/>
      <c r="F31" s="384"/>
      <c r="G31" s="248"/>
      <c r="H31" s="184">
        <f>SUM(H24:H30)</f>
        <v>422</v>
      </c>
    </row>
    <row r="32" spans="1:10" ht="60.75" customHeight="1">
      <c r="A32" s="417" t="s">
        <v>363</v>
      </c>
      <c r="B32" s="190">
        <v>1</v>
      </c>
      <c r="C32" s="186" t="s">
        <v>364</v>
      </c>
      <c r="D32" s="175">
        <v>30</v>
      </c>
      <c r="E32" s="191">
        <v>1</v>
      </c>
      <c r="F32" s="175">
        <f>D32*E32</f>
        <v>30</v>
      </c>
      <c r="G32" s="251" t="s">
        <v>365</v>
      </c>
      <c r="H32" s="192">
        <v>30</v>
      </c>
    </row>
    <row r="33" spans="1:8" ht="35.1" customHeight="1">
      <c r="A33" s="424"/>
      <c r="B33" s="388" t="s">
        <v>347</v>
      </c>
      <c r="C33" s="388"/>
      <c r="D33" s="388"/>
      <c r="E33" s="388"/>
      <c r="F33" s="389"/>
      <c r="G33" s="248"/>
      <c r="H33" s="184">
        <f>SUM(H32:H32)</f>
        <v>30</v>
      </c>
    </row>
    <row r="34" spans="1:8" ht="73.5" customHeight="1">
      <c r="A34" s="417" t="s">
        <v>366</v>
      </c>
      <c r="B34" s="173">
        <v>1</v>
      </c>
      <c r="C34" s="193" t="s">
        <v>367</v>
      </c>
      <c r="D34" s="175">
        <v>30</v>
      </c>
      <c r="E34" s="191">
        <v>7</v>
      </c>
      <c r="F34" s="194">
        <f>D34*E34</f>
        <v>210</v>
      </c>
      <c r="G34" s="252" t="s">
        <v>368</v>
      </c>
      <c r="H34" s="192">
        <v>90</v>
      </c>
    </row>
    <row r="35" spans="1:8" ht="56.25" customHeight="1">
      <c r="A35" s="428"/>
      <c r="B35" s="173">
        <v>2</v>
      </c>
      <c r="C35" s="193" t="s">
        <v>369</v>
      </c>
      <c r="D35" s="175">
        <v>21</v>
      </c>
      <c r="E35" s="191">
        <v>4</v>
      </c>
      <c r="F35" s="194">
        <f>D35*E35</f>
        <v>84</v>
      </c>
      <c r="G35" s="252" t="s">
        <v>370</v>
      </c>
      <c r="H35" s="177">
        <v>84</v>
      </c>
    </row>
    <row r="36" spans="1:8" ht="35.1" customHeight="1">
      <c r="A36" s="413"/>
      <c r="B36" s="384" t="s">
        <v>347</v>
      </c>
      <c r="C36" s="384"/>
      <c r="D36" s="384"/>
      <c r="E36" s="384"/>
      <c r="F36" s="384"/>
      <c r="G36" s="253"/>
      <c r="H36" s="184">
        <f>SUM(H34:H35)</f>
        <v>174</v>
      </c>
    </row>
    <row r="37" spans="1:8" ht="49.5" customHeight="1">
      <c r="A37" s="417" t="s">
        <v>96</v>
      </c>
      <c r="B37" s="173">
        <v>1</v>
      </c>
      <c r="C37" s="195" t="s">
        <v>371</v>
      </c>
      <c r="D37" s="196">
        <v>322</v>
      </c>
      <c r="E37" s="196">
        <v>3</v>
      </c>
      <c r="F37" s="181">
        <f>D37*E37</f>
        <v>966</v>
      </c>
      <c r="G37" s="254" t="s">
        <v>328</v>
      </c>
      <c r="H37" s="192">
        <v>966</v>
      </c>
    </row>
    <row r="38" spans="1:8" ht="49.5" customHeight="1">
      <c r="A38" s="423"/>
      <c r="B38" s="173">
        <v>2</v>
      </c>
      <c r="C38" s="195" t="s">
        <v>327</v>
      </c>
      <c r="D38" s="196">
        <v>266</v>
      </c>
      <c r="E38" s="196">
        <v>1</v>
      </c>
      <c r="F38" s="181">
        <f>D38*E38</f>
        <v>266</v>
      </c>
      <c r="G38" s="254" t="s">
        <v>329</v>
      </c>
      <c r="H38" s="192">
        <v>266</v>
      </c>
    </row>
    <row r="39" spans="1:8" ht="63">
      <c r="A39" s="423"/>
      <c r="B39" s="173">
        <v>3</v>
      </c>
      <c r="C39" s="195" t="s">
        <v>372</v>
      </c>
      <c r="D39" s="196">
        <v>30</v>
      </c>
      <c r="E39" s="196">
        <v>7</v>
      </c>
      <c r="F39" s="181">
        <f>D39*E39</f>
        <v>210</v>
      </c>
      <c r="G39" s="254" t="s">
        <v>330</v>
      </c>
      <c r="H39" s="192">
        <v>210</v>
      </c>
    </row>
    <row r="40" spans="1:8" ht="49.5" customHeight="1">
      <c r="A40" s="423"/>
      <c r="B40" s="173">
        <v>4</v>
      </c>
      <c r="C40" s="195" t="s">
        <v>373</v>
      </c>
      <c r="D40" s="196">
        <v>30</v>
      </c>
      <c r="E40" s="196">
        <v>10</v>
      </c>
      <c r="F40" s="181">
        <f>D40*E40</f>
        <v>300</v>
      </c>
      <c r="G40" s="254" t="s">
        <v>374</v>
      </c>
      <c r="H40" s="192">
        <v>240</v>
      </c>
    </row>
    <row r="41" spans="1:8" ht="35.1" customHeight="1">
      <c r="A41" s="423"/>
      <c r="B41" s="173">
        <v>5</v>
      </c>
      <c r="C41" s="195" t="s">
        <v>375</v>
      </c>
      <c r="D41" s="196">
        <v>20</v>
      </c>
      <c r="E41" s="196">
        <v>2</v>
      </c>
      <c r="F41" s="181">
        <f>D41*E41</f>
        <v>40</v>
      </c>
      <c r="G41" s="254" t="s">
        <v>331</v>
      </c>
      <c r="H41" s="192">
        <v>20</v>
      </c>
    </row>
    <row r="42" spans="1:8" ht="35.1" customHeight="1">
      <c r="A42" s="424"/>
      <c r="B42" s="418" t="s">
        <v>376</v>
      </c>
      <c r="C42" s="384"/>
      <c r="D42" s="384"/>
      <c r="E42" s="384"/>
      <c r="F42" s="384"/>
      <c r="G42" s="248"/>
      <c r="H42" s="184">
        <f>SUM(H37:H41)</f>
        <v>1702</v>
      </c>
    </row>
    <row r="43" spans="1:8" ht="43.5" customHeight="1">
      <c r="A43" s="417" t="s">
        <v>377</v>
      </c>
      <c r="B43" s="173">
        <v>1</v>
      </c>
      <c r="C43" s="197" t="s">
        <v>118</v>
      </c>
      <c r="D43" s="181">
        <v>30</v>
      </c>
      <c r="E43" s="181">
        <v>3</v>
      </c>
      <c r="F43" s="181">
        <f>D43*E43</f>
        <v>90</v>
      </c>
      <c r="G43" s="254" t="s">
        <v>378</v>
      </c>
      <c r="H43" s="184">
        <v>60</v>
      </c>
    </row>
    <row r="44" spans="1:8" ht="51" customHeight="1">
      <c r="A44" s="423"/>
      <c r="B44" s="173">
        <v>2</v>
      </c>
      <c r="C44" s="197" t="s">
        <v>120</v>
      </c>
      <c r="D44" s="181">
        <v>30</v>
      </c>
      <c r="E44" s="181">
        <v>1</v>
      </c>
      <c r="F44" s="181">
        <f>D44*E44</f>
        <v>30</v>
      </c>
      <c r="G44" s="254" t="s">
        <v>379</v>
      </c>
      <c r="H44" s="184">
        <v>0</v>
      </c>
    </row>
    <row r="45" spans="1:8" ht="35.1" customHeight="1">
      <c r="A45" s="424"/>
      <c r="B45" s="384" t="s">
        <v>347</v>
      </c>
      <c r="C45" s="384"/>
      <c r="D45" s="384"/>
      <c r="E45" s="384"/>
      <c r="F45" s="384"/>
      <c r="G45" s="248"/>
      <c r="H45" s="184">
        <f>SUM(H43:H44)</f>
        <v>60</v>
      </c>
    </row>
    <row r="46" spans="1:8" ht="35.1" customHeight="1">
      <c r="A46" s="417" t="s">
        <v>380</v>
      </c>
      <c r="B46" s="198">
        <v>1</v>
      </c>
      <c r="C46" s="241" t="s">
        <v>367</v>
      </c>
      <c r="D46" s="212">
        <v>30</v>
      </c>
      <c r="E46" s="212">
        <v>5</v>
      </c>
      <c r="F46" s="212">
        <f>D46*E46</f>
        <v>150</v>
      </c>
      <c r="G46" s="254" t="s">
        <v>381</v>
      </c>
      <c r="H46" s="192">
        <v>90</v>
      </c>
    </row>
    <row r="47" spans="1:8" ht="35.1" customHeight="1">
      <c r="A47" s="424"/>
      <c r="B47" s="425" t="s">
        <v>376</v>
      </c>
      <c r="C47" s="426"/>
      <c r="D47" s="426"/>
      <c r="E47" s="426"/>
      <c r="F47" s="427"/>
      <c r="G47" s="248"/>
      <c r="H47" s="184">
        <f>SUM(H46)</f>
        <v>90</v>
      </c>
    </row>
    <row r="48" spans="1:8" ht="42.6" customHeight="1">
      <c r="A48" s="417" t="s">
        <v>382</v>
      </c>
      <c r="B48" s="198">
        <v>1</v>
      </c>
      <c r="C48" s="241" t="s">
        <v>383</v>
      </c>
      <c r="D48" s="212">
        <v>30</v>
      </c>
      <c r="E48" s="212">
        <v>1</v>
      </c>
      <c r="F48" s="212">
        <f>D48*E48</f>
        <v>30</v>
      </c>
      <c r="G48" s="254" t="s">
        <v>384</v>
      </c>
      <c r="H48" s="192">
        <v>30</v>
      </c>
    </row>
    <row r="49" spans="1:8" ht="30.6" customHeight="1">
      <c r="A49" s="413"/>
      <c r="B49" s="414" t="s">
        <v>385</v>
      </c>
      <c r="C49" s="415"/>
      <c r="D49" s="415"/>
      <c r="E49" s="415"/>
      <c r="F49" s="416"/>
      <c r="G49" s="248"/>
      <c r="H49" s="184">
        <f>SUM(H48)</f>
        <v>30</v>
      </c>
    </row>
    <row r="50" spans="1:8" ht="30.6" customHeight="1">
      <c r="A50" s="412" t="s">
        <v>386</v>
      </c>
      <c r="B50" s="173">
        <v>1</v>
      </c>
      <c r="C50" s="241" t="s">
        <v>387</v>
      </c>
      <c r="D50" s="212">
        <v>30</v>
      </c>
      <c r="E50" s="212">
        <v>2</v>
      </c>
      <c r="F50" s="212">
        <f>D50*E50</f>
        <v>60</v>
      </c>
      <c r="G50" s="255" t="s">
        <v>388</v>
      </c>
      <c r="H50" s="192">
        <v>30</v>
      </c>
    </row>
    <row r="51" spans="1:8" ht="30.6" customHeight="1">
      <c r="A51" s="413"/>
      <c r="B51" s="414" t="s">
        <v>376</v>
      </c>
      <c r="C51" s="415"/>
      <c r="D51" s="415"/>
      <c r="E51" s="415"/>
      <c r="F51" s="416"/>
      <c r="G51" s="248"/>
      <c r="H51" s="184">
        <f>SUM(H50)</f>
        <v>30</v>
      </c>
    </row>
    <row r="52" spans="1:8" ht="47.25" customHeight="1">
      <c r="A52" s="417" t="s">
        <v>389</v>
      </c>
      <c r="B52" s="173">
        <v>1</v>
      </c>
      <c r="C52" s="241" t="s">
        <v>387</v>
      </c>
      <c r="D52" s="212">
        <v>30</v>
      </c>
      <c r="E52" s="212">
        <v>3</v>
      </c>
      <c r="F52" s="212">
        <f>D52*E52</f>
        <v>90</v>
      </c>
      <c r="G52" s="255" t="s">
        <v>390</v>
      </c>
      <c r="H52" s="192">
        <v>30</v>
      </c>
    </row>
    <row r="53" spans="1:8" ht="36" customHeight="1">
      <c r="A53" s="413"/>
      <c r="B53" s="418" t="s">
        <v>376</v>
      </c>
      <c r="C53" s="384"/>
      <c r="D53" s="384"/>
      <c r="E53" s="384"/>
      <c r="F53" s="384"/>
      <c r="G53" s="248"/>
      <c r="H53" s="184">
        <f>SUM(H52)</f>
        <v>30</v>
      </c>
    </row>
    <row r="54" spans="1:8" ht="32.25" customHeight="1">
      <c r="A54" s="419" t="s">
        <v>493</v>
      </c>
      <c r="B54" s="420"/>
      <c r="C54" s="420"/>
      <c r="D54" s="420"/>
      <c r="E54" s="420"/>
      <c r="F54" s="420"/>
      <c r="G54" s="267"/>
      <c r="H54" s="184">
        <f>SUM(H55,H70,H80)</f>
        <v>1370</v>
      </c>
    </row>
    <row r="55" spans="1:8" ht="32.450000000000003" customHeight="1">
      <c r="A55" s="419" t="s">
        <v>391</v>
      </c>
      <c r="B55" s="420"/>
      <c r="C55" s="420"/>
      <c r="D55" s="420"/>
      <c r="E55" s="420"/>
      <c r="F55" s="421"/>
      <c r="G55" s="256"/>
      <c r="H55" s="199">
        <f>SUM(H58,H61,H63,H65,H69)</f>
        <v>660</v>
      </c>
    </row>
    <row r="56" spans="1:8" ht="32.450000000000003" customHeight="1">
      <c r="A56" s="400" t="s">
        <v>392</v>
      </c>
      <c r="B56" s="200">
        <v>1</v>
      </c>
      <c r="C56" s="201" t="s">
        <v>393</v>
      </c>
      <c r="D56" s="181">
        <v>30</v>
      </c>
      <c r="E56" s="181">
        <v>2</v>
      </c>
      <c r="F56" s="181">
        <f>D56*E56</f>
        <v>60</v>
      </c>
      <c r="G56" s="257" t="s">
        <v>394</v>
      </c>
      <c r="H56" s="262">
        <v>60</v>
      </c>
    </row>
    <row r="57" spans="1:8" ht="35.1" customHeight="1">
      <c r="A57" s="422"/>
      <c r="B57" s="200">
        <v>2</v>
      </c>
      <c r="C57" s="201" t="s">
        <v>395</v>
      </c>
      <c r="D57" s="181">
        <v>30</v>
      </c>
      <c r="E57" s="181">
        <v>1</v>
      </c>
      <c r="F57" s="181">
        <f>D57*E57</f>
        <v>30</v>
      </c>
      <c r="G57" s="257" t="s">
        <v>396</v>
      </c>
      <c r="H57" s="192">
        <v>30</v>
      </c>
    </row>
    <row r="58" spans="1:8" ht="30" customHeight="1">
      <c r="A58" s="399"/>
      <c r="B58" s="411" t="s">
        <v>376</v>
      </c>
      <c r="C58" s="384"/>
      <c r="D58" s="384"/>
      <c r="E58" s="384"/>
      <c r="F58" s="384"/>
      <c r="G58" s="248"/>
      <c r="H58" s="199">
        <f>SUM(H56:H57)</f>
        <v>90</v>
      </c>
    </row>
    <row r="59" spans="1:8" ht="108.75" customHeight="1">
      <c r="A59" s="400" t="s">
        <v>397</v>
      </c>
      <c r="B59" s="202">
        <v>1</v>
      </c>
      <c r="C59" s="201" t="s">
        <v>395</v>
      </c>
      <c r="D59" s="181">
        <v>30</v>
      </c>
      <c r="E59" s="181">
        <v>5</v>
      </c>
      <c r="F59" s="181">
        <f>D59*E59</f>
        <v>150</v>
      </c>
      <c r="G59" s="263" t="s">
        <v>398</v>
      </c>
      <c r="H59" s="262">
        <v>150</v>
      </c>
    </row>
    <row r="60" spans="1:8" ht="132.75" customHeight="1">
      <c r="A60" s="401"/>
      <c r="B60" s="202">
        <v>2</v>
      </c>
      <c r="C60" s="241" t="s">
        <v>387</v>
      </c>
      <c r="D60" s="181">
        <v>30</v>
      </c>
      <c r="E60" s="181">
        <v>4</v>
      </c>
      <c r="F60" s="181">
        <f>D60*E60</f>
        <v>120</v>
      </c>
      <c r="G60" s="263" t="s">
        <v>399</v>
      </c>
      <c r="H60" s="262">
        <v>120</v>
      </c>
    </row>
    <row r="61" spans="1:8" ht="32.450000000000003" customHeight="1">
      <c r="A61" s="402"/>
      <c r="B61" s="411" t="s">
        <v>385</v>
      </c>
      <c r="C61" s="384"/>
      <c r="D61" s="384"/>
      <c r="E61" s="384"/>
      <c r="F61" s="384"/>
      <c r="G61" s="248"/>
      <c r="H61" s="199">
        <f>SUM(H59:H60)</f>
        <v>270</v>
      </c>
    </row>
    <row r="62" spans="1:8" ht="81.75" customHeight="1">
      <c r="A62" s="400" t="s">
        <v>400</v>
      </c>
      <c r="B62" s="203">
        <v>1</v>
      </c>
      <c r="C62" s="204" t="s">
        <v>401</v>
      </c>
      <c r="D62" s="181">
        <v>30</v>
      </c>
      <c r="E62" s="181">
        <v>5</v>
      </c>
      <c r="F62" s="181">
        <f>D62*E62</f>
        <v>150</v>
      </c>
      <c r="G62" s="258" t="s">
        <v>402</v>
      </c>
      <c r="H62" s="264">
        <v>150</v>
      </c>
    </row>
    <row r="63" spans="1:8" ht="37.35" customHeight="1">
      <c r="A63" s="402"/>
      <c r="B63" s="403" t="s">
        <v>385</v>
      </c>
      <c r="C63" s="384"/>
      <c r="D63" s="384"/>
      <c r="E63" s="384"/>
      <c r="F63" s="384"/>
      <c r="G63" s="248"/>
      <c r="H63" s="205">
        <f>SUM(H62)</f>
        <v>150</v>
      </c>
    </row>
    <row r="64" spans="1:8" ht="84" customHeight="1">
      <c r="A64" s="400" t="s">
        <v>403</v>
      </c>
      <c r="B64" s="203">
        <v>1</v>
      </c>
      <c r="C64" s="206" t="s">
        <v>401</v>
      </c>
      <c r="D64" s="181">
        <v>30</v>
      </c>
      <c r="E64" s="181">
        <v>1</v>
      </c>
      <c r="F64" s="181">
        <f>D64*E64</f>
        <v>30</v>
      </c>
      <c r="G64" s="258" t="s">
        <v>404</v>
      </c>
      <c r="H64" s="265">
        <v>30</v>
      </c>
    </row>
    <row r="65" spans="1:8" ht="26.45" customHeight="1">
      <c r="A65" s="402"/>
      <c r="B65" s="403" t="s">
        <v>376</v>
      </c>
      <c r="C65" s="384"/>
      <c r="D65" s="384"/>
      <c r="E65" s="384"/>
      <c r="F65" s="384"/>
      <c r="G65" s="256"/>
      <c r="H65" s="207">
        <f>SUM(H64)</f>
        <v>30</v>
      </c>
    </row>
    <row r="66" spans="1:8" ht="96" customHeight="1">
      <c r="A66" s="400" t="s">
        <v>405</v>
      </c>
      <c r="B66" s="173">
        <v>1</v>
      </c>
      <c r="C66" s="201" t="s">
        <v>118</v>
      </c>
      <c r="D66" s="181">
        <v>30</v>
      </c>
      <c r="E66" s="181">
        <v>4</v>
      </c>
      <c r="F66" s="181">
        <f>D66*E66</f>
        <v>120</v>
      </c>
      <c r="G66" s="258" t="s">
        <v>406</v>
      </c>
      <c r="H66" s="207">
        <v>30</v>
      </c>
    </row>
    <row r="67" spans="1:8" ht="56.25" customHeight="1">
      <c r="A67" s="401"/>
      <c r="B67" s="173">
        <v>2</v>
      </c>
      <c r="C67" s="201" t="s">
        <v>350</v>
      </c>
      <c r="D67" s="181">
        <v>30</v>
      </c>
      <c r="E67" s="181">
        <v>3</v>
      </c>
      <c r="F67" s="181">
        <f>D67*E67</f>
        <v>90</v>
      </c>
      <c r="G67" s="258" t="s">
        <v>407</v>
      </c>
      <c r="H67" s="207">
        <v>90</v>
      </c>
    </row>
    <row r="68" spans="1:8" ht="45" customHeight="1">
      <c r="A68" s="401"/>
      <c r="B68" s="208">
        <v>3</v>
      </c>
      <c r="C68" s="201" t="s">
        <v>350</v>
      </c>
      <c r="D68" s="181">
        <v>20</v>
      </c>
      <c r="E68" s="181">
        <v>2</v>
      </c>
      <c r="F68" s="181">
        <f>D68*E68</f>
        <v>40</v>
      </c>
      <c r="G68" s="258" t="s">
        <v>408</v>
      </c>
      <c r="H68" s="192"/>
    </row>
    <row r="69" spans="1:8" ht="24" customHeight="1">
      <c r="A69" s="402"/>
      <c r="B69" s="403" t="s">
        <v>376</v>
      </c>
      <c r="C69" s="384"/>
      <c r="D69" s="384"/>
      <c r="E69" s="384"/>
      <c r="F69" s="384"/>
      <c r="G69" s="248"/>
      <c r="H69" s="207">
        <f>SUM(H66:H68)</f>
        <v>120</v>
      </c>
    </row>
    <row r="70" spans="1:8" ht="36.75" customHeight="1">
      <c r="A70" s="404" t="s">
        <v>409</v>
      </c>
      <c r="B70" s="405"/>
      <c r="C70" s="405"/>
      <c r="D70" s="405"/>
      <c r="E70" s="405"/>
      <c r="F70" s="406"/>
      <c r="G70" s="259"/>
      <c r="H70" s="184">
        <f>SUM(H76,H79)</f>
        <v>90</v>
      </c>
    </row>
    <row r="71" spans="1:8" ht="41.45" hidden="1" customHeight="1">
      <c r="A71" s="210"/>
      <c r="B71" s="208">
        <v>2</v>
      </c>
      <c r="C71" s="201"/>
      <c r="D71" s="181"/>
      <c r="E71" s="181"/>
      <c r="F71" s="181"/>
      <c r="G71" s="258"/>
      <c r="H71" s="192"/>
    </row>
    <row r="72" spans="1:8" ht="36.6" hidden="1" customHeight="1">
      <c r="A72" s="211"/>
      <c r="B72" s="212" t="s">
        <v>376</v>
      </c>
      <c r="C72" s="181"/>
      <c r="D72" s="181"/>
      <c r="E72" s="181"/>
      <c r="F72" s="181"/>
      <c r="G72" s="256">
        <f>SUM(F71:F71)</f>
        <v>0</v>
      </c>
      <c r="H72" s="172"/>
    </row>
    <row r="73" spans="1:8" ht="38.450000000000003" hidden="1" customHeight="1">
      <c r="A73" s="407" t="s">
        <v>410</v>
      </c>
      <c r="B73" s="208">
        <v>1</v>
      </c>
      <c r="C73" s="201"/>
      <c r="D73" s="181"/>
      <c r="E73" s="181"/>
      <c r="F73" s="181">
        <f>D73*E73</f>
        <v>0</v>
      </c>
      <c r="G73" s="258"/>
      <c r="H73" s="192"/>
    </row>
    <row r="74" spans="1:8" ht="53.1" hidden="1" customHeight="1">
      <c r="A74" s="408"/>
      <c r="B74" s="403" t="s">
        <v>376</v>
      </c>
      <c r="C74" s="384"/>
      <c r="D74" s="384"/>
      <c r="E74" s="384"/>
      <c r="F74" s="384"/>
      <c r="G74" s="256">
        <f>SUM(F73:F73)</f>
        <v>0</v>
      </c>
      <c r="H74" s="184"/>
    </row>
    <row r="75" spans="1:8" ht="35.1" customHeight="1">
      <c r="A75" s="382" t="s">
        <v>411</v>
      </c>
      <c r="B75" s="208">
        <v>1</v>
      </c>
      <c r="C75" s="206" t="s">
        <v>118</v>
      </c>
      <c r="D75" s="181">
        <v>30</v>
      </c>
      <c r="E75" s="181">
        <v>9</v>
      </c>
      <c r="F75" s="181">
        <f>D75*E75</f>
        <v>270</v>
      </c>
      <c r="G75" s="258" t="s">
        <v>412</v>
      </c>
      <c r="H75" s="213">
        <v>0</v>
      </c>
    </row>
    <row r="76" spans="1:8" ht="35.1" customHeight="1">
      <c r="A76" s="383"/>
      <c r="B76" s="387" t="s">
        <v>376</v>
      </c>
      <c r="C76" s="409"/>
      <c r="D76" s="409"/>
      <c r="E76" s="409"/>
      <c r="F76" s="410"/>
      <c r="G76" s="248"/>
      <c r="H76" s="172">
        <f>SUM(H75)</f>
        <v>0</v>
      </c>
    </row>
    <row r="77" spans="1:8" ht="35.1" customHeight="1">
      <c r="A77" s="382" t="s">
        <v>413</v>
      </c>
      <c r="B77" s="208">
        <v>1</v>
      </c>
      <c r="C77" s="206" t="s">
        <v>118</v>
      </c>
      <c r="D77" s="181">
        <v>30</v>
      </c>
      <c r="E77" s="181">
        <v>2</v>
      </c>
      <c r="F77" s="181">
        <f>D77*E77</f>
        <v>60</v>
      </c>
      <c r="G77" s="258" t="s">
        <v>414</v>
      </c>
      <c r="H77" s="213">
        <v>60</v>
      </c>
    </row>
    <row r="78" spans="1:8" ht="35.1" customHeight="1">
      <c r="A78" s="394"/>
      <c r="B78" s="208">
        <v>2</v>
      </c>
      <c r="C78" s="206" t="s">
        <v>401</v>
      </c>
      <c r="D78" s="181">
        <v>30</v>
      </c>
      <c r="E78" s="181">
        <v>1</v>
      </c>
      <c r="F78" s="181">
        <f>D78*E78</f>
        <v>30</v>
      </c>
      <c r="G78" s="258" t="s">
        <v>415</v>
      </c>
      <c r="H78" s="213">
        <v>30</v>
      </c>
    </row>
    <row r="79" spans="1:8" ht="35.1" customHeight="1">
      <c r="A79" s="395"/>
      <c r="B79" s="384" t="s">
        <v>376</v>
      </c>
      <c r="C79" s="384"/>
      <c r="D79" s="384"/>
      <c r="E79" s="384"/>
      <c r="F79" s="384"/>
      <c r="G79" s="248"/>
      <c r="H79" s="172">
        <f>SUM(H77:H78)</f>
        <v>90</v>
      </c>
    </row>
    <row r="80" spans="1:8" ht="35.1" customHeight="1">
      <c r="A80" s="396" t="s">
        <v>416</v>
      </c>
      <c r="B80" s="397"/>
      <c r="C80" s="397"/>
      <c r="D80" s="397"/>
      <c r="E80" s="397"/>
      <c r="F80" s="398"/>
      <c r="G80" s="260"/>
      <c r="H80" s="215">
        <f>SUM(H82,H85,H87,H91,H93,H95,H97)</f>
        <v>620</v>
      </c>
    </row>
    <row r="81" spans="1:8" ht="55.35" customHeight="1">
      <c r="A81" s="382" t="s">
        <v>417</v>
      </c>
      <c r="B81" s="208">
        <v>1</v>
      </c>
      <c r="C81" s="206" t="s">
        <v>118</v>
      </c>
      <c r="D81" s="181">
        <v>30</v>
      </c>
      <c r="E81" s="181">
        <v>6</v>
      </c>
      <c r="F81" s="181">
        <f>D81*E81</f>
        <v>180</v>
      </c>
      <c r="G81" s="258" t="s">
        <v>418</v>
      </c>
      <c r="H81" s="266">
        <v>180</v>
      </c>
    </row>
    <row r="82" spans="1:8" ht="35.1" customHeight="1">
      <c r="A82" s="383"/>
      <c r="B82" s="384" t="s">
        <v>376</v>
      </c>
      <c r="C82" s="384"/>
      <c r="D82" s="384"/>
      <c r="E82" s="384"/>
      <c r="F82" s="384"/>
      <c r="G82" s="248"/>
      <c r="H82" s="215">
        <f>SUM(H81)</f>
        <v>180</v>
      </c>
    </row>
    <row r="83" spans="1:8" ht="55.7" customHeight="1">
      <c r="A83" s="382" t="s">
        <v>419</v>
      </c>
      <c r="B83" s="208">
        <v>1</v>
      </c>
      <c r="C83" s="206" t="s">
        <v>118</v>
      </c>
      <c r="D83" s="181">
        <v>30</v>
      </c>
      <c r="E83" s="181">
        <v>4</v>
      </c>
      <c r="F83" s="181">
        <f>D83*E83</f>
        <v>120</v>
      </c>
      <c r="G83" s="258" t="s">
        <v>420</v>
      </c>
      <c r="H83" s="266">
        <v>120</v>
      </c>
    </row>
    <row r="84" spans="1:8" ht="63" customHeight="1">
      <c r="A84" s="393"/>
      <c r="B84" s="208">
        <v>2</v>
      </c>
      <c r="C84" s="206" t="s">
        <v>393</v>
      </c>
      <c r="D84" s="181">
        <v>20</v>
      </c>
      <c r="E84" s="181">
        <v>2</v>
      </c>
      <c r="F84" s="181">
        <f>D84*E84</f>
        <v>40</v>
      </c>
      <c r="G84" s="258" t="s">
        <v>421</v>
      </c>
      <c r="H84" s="266">
        <v>40</v>
      </c>
    </row>
    <row r="85" spans="1:8" ht="35.1" customHeight="1">
      <c r="A85" s="399"/>
      <c r="B85" s="384" t="s">
        <v>376</v>
      </c>
      <c r="C85" s="384"/>
      <c r="D85" s="384"/>
      <c r="E85" s="384"/>
      <c r="F85" s="384"/>
      <c r="G85" s="248"/>
      <c r="H85" s="215">
        <f>SUM(H83:H84)</f>
        <v>160</v>
      </c>
    </row>
    <row r="86" spans="1:8" ht="35.1" customHeight="1">
      <c r="A86" s="382" t="s">
        <v>422</v>
      </c>
      <c r="B86" s="208">
        <v>1</v>
      </c>
      <c r="C86" s="206" t="s">
        <v>118</v>
      </c>
      <c r="D86" s="181">
        <v>30</v>
      </c>
      <c r="E86" s="181">
        <v>10</v>
      </c>
      <c r="F86" s="181">
        <f>D86*E86</f>
        <v>300</v>
      </c>
      <c r="G86" s="258" t="s">
        <v>423</v>
      </c>
      <c r="H86" s="266">
        <v>0</v>
      </c>
    </row>
    <row r="87" spans="1:8" ht="35.1" customHeight="1">
      <c r="A87" s="393"/>
      <c r="B87" s="384" t="s">
        <v>376</v>
      </c>
      <c r="C87" s="384"/>
      <c r="D87" s="384"/>
      <c r="E87" s="384"/>
      <c r="F87" s="384"/>
      <c r="G87" s="248"/>
      <c r="H87" s="215">
        <f>SUM(H86)</f>
        <v>0</v>
      </c>
    </row>
    <row r="88" spans="1:8" ht="35.1" customHeight="1">
      <c r="A88" s="382" t="s">
        <v>424</v>
      </c>
      <c r="B88" s="208">
        <v>1</v>
      </c>
      <c r="C88" s="206" t="s">
        <v>121</v>
      </c>
      <c r="D88" s="181">
        <v>20</v>
      </c>
      <c r="E88" s="181">
        <v>10</v>
      </c>
      <c r="F88" s="181">
        <f>D88*E88</f>
        <v>200</v>
      </c>
      <c r="G88" s="258" t="s">
        <v>425</v>
      </c>
      <c r="H88" s="266">
        <v>200</v>
      </c>
    </row>
    <row r="89" spans="1:8" ht="52.15" customHeight="1">
      <c r="A89" s="393"/>
      <c r="B89" s="208">
        <v>2</v>
      </c>
      <c r="C89" s="206" t="s">
        <v>426</v>
      </c>
      <c r="D89" s="181">
        <v>30</v>
      </c>
      <c r="E89" s="181">
        <v>1</v>
      </c>
      <c r="F89" s="181">
        <f>D89*E89</f>
        <v>30</v>
      </c>
      <c r="G89" s="258" t="s">
        <v>427</v>
      </c>
      <c r="H89" s="266">
        <v>30</v>
      </c>
    </row>
    <row r="90" spans="1:8" ht="35.1" customHeight="1">
      <c r="A90" s="393"/>
      <c r="B90" s="208">
        <v>3</v>
      </c>
      <c r="C90" s="206" t="s">
        <v>428</v>
      </c>
      <c r="D90" s="181">
        <v>20</v>
      </c>
      <c r="E90" s="209">
        <v>1</v>
      </c>
      <c r="F90" s="181">
        <f>D90*E90</f>
        <v>20</v>
      </c>
      <c r="G90" s="258" t="s">
        <v>425</v>
      </c>
      <c r="H90" s="266">
        <v>20</v>
      </c>
    </row>
    <row r="91" spans="1:8" ht="35.1" customHeight="1">
      <c r="A91" s="383"/>
      <c r="B91" s="384" t="s">
        <v>385</v>
      </c>
      <c r="C91" s="384"/>
      <c r="D91" s="384"/>
      <c r="E91" s="384"/>
      <c r="F91" s="384"/>
      <c r="G91" s="248"/>
      <c r="H91" s="215">
        <f>SUM(H88:H90)</f>
        <v>250</v>
      </c>
    </row>
    <row r="92" spans="1:8" ht="35.1" customHeight="1">
      <c r="A92" s="382" t="s">
        <v>429</v>
      </c>
      <c r="B92" s="208">
        <v>1</v>
      </c>
      <c r="C92" s="206" t="s">
        <v>118</v>
      </c>
      <c r="D92" s="181">
        <v>30</v>
      </c>
      <c r="E92" s="181">
        <v>2</v>
      </c>
      <c r="F92" s="181">
        <f>D92*E92</f>
        <v>60</v>
      </c>
      <c r="G92" s="258" t="s">
        <v>430</v>
      </c>
      <c r="H92" s="215"/>
    </row>
    <row r="93" spans="1:8" ht="35.1" customHeight="1">
      <c r="A93" s="383"/>
      <c r="B93" s="384" t="s">
        <v>385</v>
      </c>
      <c r="C93" s="384"/>
      <c r="D93" s="384"/>
      <c r="E93" s="384"/>
      <c r="F93" s="384"/>
      <c r="G93" s="248"/>
      <c r="H93" s="215">
        <f>SUM(H92)</f>
        <v>0</v>
      </c>
    </row>
    <row r="94" spans="1:8" ht="35.1" customHeight="1">
      <c r="A94" s="382" t="s">
        <v>431</v>
      </c>
      <c r="B94" s="208">
        <v>1</v>
      </c>
      <c r="C94" s="216" t="s">
        <v>120</v>
      </c>
      <c r="D94" s="181">
        <v>30</v>
      </c>
      <c r="E94" s="181">
        <v>1</v>
      </c>
      <c r="F94" s="181">
        <f>D94*E94</f>
        <v>30</v>
      </c>
      <c r="G94" s="258" t="s">
        <v>432</v>
      </c>
      <c r="H94" s="266">
        <v>30</v>
      </c>
    </row>
    <row r="95" spans="1:8" ht="35.1" customHeight="1">
      <c r="A95" s="383"/>
      <c r="B95" s="384" t="s">
        <v>376</v>
      </c>
      <c r="C95" s="384"/>
      <c r="D95" s="384"/>
      <c r="E95" s="384"/>
      <c r="F95" s="384"/>
      <c r="G95" s="248"/>
      <c r="H95" s="215">
        <f>SUM(H94)</f>
        <v>30</v>
      </c>
    </row>
    <row r="96" spans="1:8" ht="21" customHeight="1">
      <c r="A96" s="385" t="s">
        <v>433</v>
      </c>
      <c r="B96" s="208">
        <v>1</v>
      </c>
      <c r="C96" s="216" t="s">
        <v>118</v>
      </c>
      <c r="D96" s="181">
        <v>30</v>
      </c>
      <c r="E96" s="181">
        <v>2</v>
      </c>
      <c r="F96" s="181">
        <f>D96*E96</f>
        <v>60</v>
      </c>
      <c r="G96" s="258" t="s">
        <v>434</v>
      </c>
      <c r="H96" s="184"/>
    </row>
    <row r="97" spans="1:8" ht="32.25" customHeight="1">
      <c r="A97" s="386"/>
      <c r="B97" s="387" t="s">
        <v>347</v>
      </c>
      <c r="C97" s="388"/>
      <c r="D97" s="388"/>
      <c r="E97" s="388"/>
      <c r="F97" s="389"/>
      <c r="G97" s="248"/>
      <c r="H97" s="184">
        <f>SUM(H96)</f>
        <v>0</v>
      </c>
    </row>
    <row r="98" spans="1:8" ht="24" customHeight="1" thickBot="1">
      <c r="A98" s="390" t="s">
        <v>122</v>
      </c>
      <c r="B98" s="391"/>
      <c r="C98" s="391"/>
      <c r="D98" s="391"/>
      <c r="E98" s="391"/>
      <c r="F98" s="392"/>
      <c r="G98" s="261"/>
      <c r="H98" s="217">
        <f>SUM(H8,H54)</f>
        <v>18355</v>
      </c>
    </row>
    <row r="130" spans="1:11" ht="31.5" customHeight="1"/>
    <row r="131" spans="1:11" ht="31.5" customHeight="1"/>
    <row r="132" spans="1:11" ht="31.5" customHeight="1">
      <c r="A132" s="185"/>
    </row>
    <row r="133" spans="1:11" ht="31.5" customHeight="1">
      <c r="J133" s="185"/>
      <c r="K133" s="185"/>
    </row>
    <row r="134" spans="1:11" ht="31.5" customHeight="1"/>
    <row r="135" spans="1:11" ht="31.5" customHeight="1"/>
  </sheetData>
  <mergeCells count="63">
    <mergeCell ref="A1:H1"/>
    <mergeCell ref="A3:G6"/>
    <mergeCell ref="H3:H6"/>
    <mergeCell ref="A8:F8"/>
    <mergeCell ref="A9:A17"/>
    <mergeCell ref="B17:F17"/>
    <mergeCell ref="A18:A21"/>
    <mergeCell ref="B21:F21"/>
    <mergeCell ref="A22:A23"/>
    <mergeCell ref="B23:F23"/>
    <mergeCell ref="A24:A31"/>
    <mergeCell ref="B31:F31"/>
    <mergeCell ref="A32:A33"/>
    <mergeCell ref="B33:F33"/>
    <mergeCell ref="A34:A36"/>
    <mergeCell ref="B36:F36"/>
    <mergeCell ref="A37:A42"/>
    <mergeCell ref="B42:F42"/>
    <mergeCell ref="A56:A58"/>
    <mergeCell ref="B58:F58"/>
    <mergeCell ref="A54:F54"/>
    <mergeCell ref="A43:A45"/>
    <mergeCell ref="B45:F45"/>
    <mergeCell ref="A46:A47"/>
    <mergeCell ref="B47:F47"/>
    <mergeCell ref="A48:A49"/>
    <mergeCell ref="B49:F49"/>
    <mergeCell ref="A50:A51"/>
    <mergeCell ref="B51:F51"/>
    <mergeCell ref="A52:A53"/>
    <mergeCell ref="B53:F53"/>
    <mergeCell ref="A55:F55"/>
    <mergeCell ref="A59:A61"/>
    <mergeCell ref="B61:F61"/>
    <mergeCell ref="A62:A63"/>
    <mergeCell ref="B63:F63"/>
    <mergeCell ref="A64:A65"/>
    <mergeCell ref="B65:F65"/>
    <mergeCell ref="A83:A85"/>
    <mergeCell ref="B85:F85"/>
    <mergeCell ref="A66:A69"/>
    <mergeCell ref="B69:F69"/>
    <mergeCell ref="A70:F70"/>
    <mergeCell ref="A73:A74"/>
    <mergeCell ref="B74:F74"/>
    <mergeCell ref="A75:A76"/>
    <mergeCell ref="B76:F76"/>
    <mergeCell ref="A77:A79"/>
    <mergeCell ref="B79:F79"/>
    <mergeCell ref="A80:F80"/>
    <mergeCell ref="A81:A82"/>
    <mergeCell ref="B82:F82"/>
    <mergeCell ref="A86:A87"/>
    <mergeCell ref="B87:F87"/>
    <mergeCell ref="A88:A91"/>
    <mergeCell ref="B91:F91"/>
    <mergeCell ref="A92:A93"/>
    <mergeCell ref="B93:F93"/>
    <mergeCell ref="A94:A95"/>
    <mergeCell ref="B95:F95"/>
    <mergeCell ref="A96:A97"/>
    <mergeCell ref="B97:F97"/>
    <mergeCell ref="A98:F98"/>
  </mergeCells>
  <phoneticPr fontId="75" type="noConversion"/>
  <printOptions horizontalCentered="1"/>
  <pageMargins left="0.15748031496062992" right="0.15748031496062992" top="0.59055118110236227" bottom="0.78740157480314965" header="0.51181102362204722" footer="0.51181102362204722"/>
  <pageSetup paperSize="9" orientation="portrait" r:id="rId1"/>
  <headerFooter alignWithMargins="0">
    <oddFooter>第 &amp;P 頁，共 &amp;N 頁</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zoomScale="107" zoomScaleNormal="107" workbookViewId="0">
      <selection activeCell="K7" sqref="K7"/>
    </sheetView>
  </sheetViews>
  <sheetFormatPr defaultRowHeight="16.5"/>
  <cols>
    <col min="1" max="1" width="9" style="164"/>
    <col min="2" max="2" width="5.5" style="164" bestFit="1" customWidth="1"/>
    <col min="3" max="3" width="23.125" style="164" customWidth="1"/>
    <col min="4" max="4" width="8.5" style="164" bestFit="1" customWidth="1"/>
    <col min="5" max="5" width="5.5" style="164" bestFit="1" customWidth="1"/>
    <col min="6" max="6" width="7.875" style="164" customWidth="1"/>
    <col min="7" max="7" width="18.625" style="164" customWidth="1"/>
    <col min="8" max="8" width="11.625" style="164" bestFit="1" customWidth="1"/>
    <col min="9" max="9" width="13.625" style="164" customWidth="1"/>
    <col min="10" max="256" width="9" style="164"/>
    <col min="257" max="257" width="5.5" style="164" bestFit="1" customWidth="1"/>
    <col min="258" max="258" width="23.125" style="164" customWidth="1"/>
    <col min="259" max="259" width="8.5" style="164" bestFit="1" customWidth="1"/>
    <col min="260" max="260" width="5.5" style="164" bestFit="1" customWidth="1"/>
    <col min="261" max="261" width="7.875" style="164" customWidth="1"/>
    <col min="262" max="262" width="17.125" style="164" customWidth="1"/>
    <col min="263" max="263" width="8.875" style="164" customWidth="1"/>
    <col min="264" max="264" width="11.625" style="164" bestFit="1" customWidth="1"/>
    <col min="265" max="265" width="13.625" style="164" customWidth="1"/>
    <col min="266" max="512" width="9" style="164"/>
    <col min="513" max="513" width="5.5" style="164" bestFit="1" customWidth="1"/>
    <col min="514" max="514" width="23.125" style="164" customWidth="1"/>
    <col min="515" max="515" width="8.5" style="164" bestFit="1" customWidth="1"/>
    <col min="516" max="516" width="5.5" style="164" bestFit="1" customWidth="1"/>
    <col min="517" max="517" width="7.875" style="164" customWidth="1"/>
    <col min="518" max="518" width="17.125" style="164" customWidth="1"/>
    <col min="519" max="519" width="8.875" style="164" customWidth="1"/>
    <col min="520" max="520" width="11.625" style="164" bestFit="1" customWidth="1"/>
    <col min="521" max="521" width="13.625" style="164" customWidth="1"/>
    <col min="522" max="768" width="9" style="164"/>
    <col min="769" max="769" width="5.5" style="164" bestFit="1" customWidth="1"/>
    <col min="770" max="770" width="23.125" style="164" customWidth="1"/>
    <col min="771" max="771" width="8.5" style="164" bestFit="1" customWidth="1"/>
    <col min="772" max="772" width="5.5" style="164" bestFit="1" customWidth="1"/>
    <col min="773" max="773" width="7.875" style="164" customWidth="1"/>
    <col min="774" max="774" width="17.125" style="164" customWidth="1"/>
    <col min="775" max="775" width="8.875" style="164" customWidth="1"/>
    <col min="776" max="776" width="11.625" style="164" bestFit="1" customWidth="1"/>
    <col min="777" max="777" width="13.625" style="164" customWidth="1"/>
    <col min="778" max="1024" width="9" style="164"/>
    <col min="1025" max="1025" width="5.5" style="164" bestFit="1" customWidth="1"/>
    <col min="1026" max="1026" width="23.125" style="164" customWidth="1"/>
    <col min="1027" max="1027" width="8.5" style="164" bestFit="1" customWidth="1"/>
    <col min="1028" max="1028" width="5.5" style="164" bestFit="1" customWidth="1"/>
    <col min="1029" max="1029" width="7.875" style="164" customWidth="1"/>
    <col min="1030" max="1030" width="17.125" style="164" customWidth="1"/>
    <col min="1031" max="1031" width="8.875" style="164" customWidth="1"/>
    <col min="1032" max="1032" width="11.625" style="164" bestFit="1" customWidth="1"/>
    <col min="1033" max="1033" width="13.625" style="164" customWidth="1"/>
    <col min="1034" max="1280" width="9" style="164"/>
    <col min="1281" max="1281" width="5.5" style="164" bestFit="1" customWidth="1"/>
    <col min="1282" max="1282" width="23.125" style="164" customWidth="1"/>
    <col min="1283" max="1283" width="8.5" style="164" bestFit="1" customWidth="1"/>
    <col min="1284" max="1284" width="5.5" style="164" bestFit="1" customWidth="1"/>
    <col min="1285" max="1285" width="7.875" style="164" customWidth="1"/>
    <col min="1286" max="1286" width="17.125" style="164" customWidth="1"/>
    <col min="1287" max="1287" width="8.875" style="164" customWidth="1"/>
    <col min="1288" max="1288" width="11.625" style="164" bestFit="1" customWidth="1"/>
    <col min="1289" max="1289" width="13.625" style="164" customWidth="1"/>
    <col min="1290" max="1536" width="9" style="164"/>
    <col min="1537" max="1537" width="5.5" style="164" bestFit="1" customWidth="1"/>
    <col min="1538" max="1538" width="23.125" style="164" customWidth="1"/>
    <col min="1539" max="1539" width="8.5" style="164" bestFit="1" customWidth="1"/>
    <col min="1540" max="1540" width="5.5" style="164" bestFit="1" customWidth="1"/>
    <col min="1541" max="1541" width="7.875" style="164" customWidth="1"/>
    <col min="1542" max="1542" width="17.125" style="164" customWidth="1"/>
    <col min="1543" max="1543" width="8.875" style="164" customWidth="1"/>
    <col min="1544" max="1544" width="11.625" style="164" bestFit="1" customWidth="1"/>
    <col min="1545" max="1545" width="13.625" style="164" customWidth="1"/>
    <col min="1546" max="1792" width="9" style="164"/>
    <col min="1793" max="1793" width="5.5" style="164" bestFit="1" customWidth="1"/>
    <col min="1794" max="1794" width="23.125" style="164" customWidth="1"/>
    <col min="1795" max="1795" width="8.5" style="164" bestFit="1" customWidth="1"/>
    <col min="1796" max="1796" width="5.5" style="164" bestFit="1" customWidth="1"/>
    <col min="1797" max="1797" width="7.875" style="164" customWidth="1"/>
    <col min="1798" max="1798" width="17.125" style="164" customWidth="1"/>
    <col min="1799" max="1799" width="8.875" style="164" customWidth="1"/>
    <col min="1800" max="1800" width="11.625" style="164" bestFit="1" customWidth="1"/>
    <col min="1801" max="1801" width="13.625" style="164" customWidth="1"/>
    <col min="1802" max="2048" width="9" style="164"/>
    <col min="2049" max="2049" width="5.5" style="164" bestFit="1" customWidth="1"/>
    <col min="2050" max="2050" width="23.125" style="164" customWidth="1"/>
    <col min="2051" max="2051" width="8.5" style="164" bestFit="1" customWidth="1"/>
    <col min="2052" max="2052" width="5.5" style="164" bestFit="1" customWidth="1"/>
    <col min="2053" max="2053" width="7.875" style="164" customWidth="1"/>
    <col min="2054" max="2054" width="17.125" style="164" customWidth="1"/>
    <col min="2055" max="2055" width="8.875" style="164" customWidth="1"/>
    <col min="2056" max="2056" width="11.625" style="164" bestFit="1" customWidth="1"/>
    <col min="2057" max="2057" width="13.625" style="164" customWidth="1"/>
    <col min="2058" max="2304" width="9" style="164"/>
    <col min="2305" max="2305" width="5.5" style="164" bestFit="1" customWidth="1"/>
    <col min="2306" max="2306" width="23.125" style="164" customWidth="1"/>
    <col min="2307" max="2307" width="8.5" style="164" bestFit="1" customWidth="1"/>
    <col min="2308" max="2308" width="5.5" style="164" bestFit="1" customWidth="1"/>
    <col min="2309" max="2309" width="7.875" style="164" customWidth="1"/>
    <col min="2310" max="2310" width="17.125" style="164" customWidth="1"/>
    <col min="2311" max="2311" width="8.875" style="164" customWidth="1"/>
    <col min="2312" max="2312" width="11.625" style="164" bestFit="1" customWidth="1"/>
    <col min="2313" max="2313" width="13.625" style="164" customWidth="1"/>
    <col min="2314" max="2560" width="9" style="164"/>
    <col min="2561" max="2561" width="5.5" style="164" bestFit="1" customWidth="1"/>
    <col min="2562" max="2562" width="23.125" style="164" customWidth="1"/>
    <col min="2563" max="2563" width="8.5" style="164" bestFit="1" customWidth="1"/>
    <col min="2564" max="2564" width="5.5" style="164" bestFit="1" customWidth="1"/>
    <col min="2565" max="2565" width="7.875" style="164" customWidth="1"/>
    <col min="2566" max="2566" width="17.125" style="164" customWidth="1"/>
    <col min="2567" max="2567" width="8.875" style="164" customWidth="1"/>
    <col min="2568" max="2568" width="11.625" style="164" bestFit="1" customWidth="1"/>
    <col min="2569" max="2569" width="13.625" style="164" customWidth="1"/>
    <col min="2570" max="2816" width="9" style="164"/>
    <col min="2817" max="2817" width="5.5" style="164" bestFit="1" customWidth="1"/>
    <col min="2818" max="2818" width="23.125" style="164" customWidth="1"/>
    <col min="2819" max="2819" width="8.5" style="164" bestFit="1" customWidth="1"/>
    <col min="2820" max="2820" width="5.5" style="164" bestFit="1" customWidth="1"/>
    <col min="2821" max="2821" width="7.875" style="164" customWidth="1"/>
    <col min="2822" max="2822" width="17.125" style="164" customWidth="1"/>
    <col min="2823" max="2823" width="8.875" style="164" customWidth="1"/>
    <col min="2824" max="2824" width="11.625" style="164" bestFit="1" customWidth="1"/>
    <col min="2825" max="2825" width="13.625" style="164" customWidth="1"/>
    <col min="2826" max="3072" width="9" style="164"/>
    <col min="3073" max="3073" width="5.5" style="164" bestFit="1" customWidth="1"/>
    <col min="3074" max="3074" width="23.125" style="164" customWidth="1"/>
    <col min="3075" max="3075" width="8.5" style="164" bestFit="1" customWidth="1"/>
    <col min="3076" max="3076" width="5.5" style="164" bestFit="1" customWidth="1"/>
    <col min="3077" max="3077" width="7.875" style="164" customWidth="1"/>
    <col min="3078" max="3078" width="17.125" style="164" customWidth="1"/>
    <col min="3079" max="3079" width="8.875" style="164" customWidth="1"/>
    <col min="3080" max="3080" width="11.625" style="164" bestFit="1" customWidth="1"/>
    <col min="3081" max="3081" width="13.625" style="164" customWidth="1"/>
    <col min="3082" max="3328" width="9" style="164"/>
    <col min="3329" max="3329" width="5.5" style="164" bestFit="1" customWidth="1"/>
    <col min="3330" max="3330" width="23.125" style="164" customWidth="1"/>
    <col min="3331" max="3331" width="8.5" style="164" bestFit="1" customWidth="1"/>
    <col min="3332" max="3332" width="5.5" style="164" bestFit="1" customWidth="1"/>
    <col min="3333" max="3333" width="7.875" style="164" customWidth="1"/>
    <col min="3334" max="3334" width="17.125" style="164" customWidth="1"/>
    <col min="3335" max="3335" width="8.875" style="164" customWidth="1"/>
    <col min="3336" max="3336" width="11.625" style="164" bestFit="1" customWidth="1"/>
    <col min="3337" max="3337" width="13.625" style="164" customWidth="1"/>
    <col min="3338" max="3584" width="9" style="164"/>
    <col min="3585" max="3585" width="5.5" style="164" bestFit="1" customWidth="1"/>
    <col min="3586" max="3586" width="23.125" style="164" customWidth="1"/>
    <col min="3587" max="3587" width="8.5" style="164" bestFit="1" customWidth="1"/>
    <col min="3588" max="3588" width="5.5" style="164" bestFit="1" customWidth="1"/>
    <col min="3589" max="3589" width="7.875" style="164" customWidth="1"/>
    <col min="3590" max="3590" width="17.125" style="164" customWidth="1"/>
    <col min="3591" max="3591" width="8.875" style="164" customWidth="1"/>
    <col min="3592" max="3592" width="11.625" style="164" bestFit="1" customWidth="1"/>
    <col min="3593" max="3593" width="13.625" style="164" customWidth="1"/>
    <col min="3594" max="3840" width="9" style="164"/>
    <col min="3841" max="3841" width="5.5" style="164" bestFit="1" customWidth="1"/>
    <col min="3842" max="3842" width="23.125" style="164" customWidth="1"/>
    <col min="3843" max="3843" width="8.5" style="164" bestFit="1" customWidth="1"/>
    <col min="3844" max="3844" width="5.5" style="164" bestFit="1" customWidth="1"/>
    <col min="3845" max="3845" width="7.875" style="164" customWidth="1"/>
    <col min="3846" max="3846" width="17.125" style="164" customWidth="1"/>
    <col min="3847" max="3847" width="8.875" style="164" customWidth="1"/>
    <col min="3848" max="3848" width="11.625" style="164" bestFit="1" customWidth="1"/>
    <col min="3849" max="3849" width="13.625" style="164" customWidth="1"/>
    <col min="3850" max="4096" width="9" style="164"/>
    <col min="4097" max="4097" width="5.5" style="164" bestFit="1" customWidth="1"/>
    <col min="4098" max="4098" width="23.125" style="164" customWidth="1"/>
    <col min="4099" max="4099" width="8.5" style="164" bestFit="1" customWidth="1"/>
    <col min="4100" max="4100" width="5.5" style="164" bestFit="1" customWidth="1"/>
    <col min="4101" max="4101" width="7.875" style="164" customWidth="1"/>
    <col min="4102" max="4102" width="17.125" style="164" customWidth="1"/>
    <col min="4103" max="4103" width="8.875" style="164" customWidth="1"/>
    <col min="4104" max="4104" width="11.625" style="164" bestFit="1" customWidth="1"/>
    <col min="4105" max="4105" width="13.625" style="164" customWidth="1"/>
    <col min="4106" max="4352" width="9" style="164"/>
    <col min="4353" max="4353" width="5.5" style="164" bestFit="1" customWidth="1"/>
    <col min="4354" max="4354" width="23.125" style="164" customWidth="1"/>
    <col min="4355" max="4355" width="8.5" style="164" bestFit="1" customWidth="1"/>
    <col min="4356" max="4356" width="5.5" style="164" bestFit="1" customWidth="1"/>
    <col min="4357" max="4357" width="7.875" style="164" customWidth="1"/>
    <col min="4358" max="4358" width="17.125" style="164" customWidth="1"/>
    <col min="4359" max="4359" width="8.875" style="164" customWidth="1"/>
    <col min="4360" max="4360" width="11.625" style="164" bestFit="1" customWidth="1"/>
    <col min="4361" max="4361" width="13.625" style="164" customWidth="1"/>
    <col min="4362" max="4608" width="9" style="164"/>
    <col min="4609" max="4609" width="5.5" style="164" bestFit="1" customWidth="1"/>
    <col min="4610" max="4610" width="23.125" style="164" customWidth="1"/>
    <col min="4611" max="4611" width="8.5" style="164" bestFit="1" customWidth="1"/>
    <col min="4612" max="4612" width="5.5" style="164" bestFit="1" customWidth="1"/>
    <col min="4613" max="4613" width="7.875" style="164" customWidth="1"/>
    <col min="4614" max="4614" width="17.125" style="164" customWidth="1"/>
    <col min="4615" max="4615" width="8.875" style="164" customWidth="1"/>
    <col min="4616" max="4616" width="11.625" style="164" bestFit="1" customWidth="1"/>
    <col min="4617" max="4617" width="13.625" style="164" customWidth="1"/>
    <col min="4618" max="4864" width="9" style="164"/>
    <col min="4865" max="4865" width="5.5" style="164" bestFit="1" customWidth="1"/>
    <col min="4866" max="4866" width="23.125" style="164" customWidth="1"/>
    <col min="4867" max="4867" width="8.5" style="164" bestFit="1" customWidth="1"/>
    <col min="4868" max="4868" width="5.5" style="164" bestFit="1" customWidth="1"/>
    <col min="4869" max="4869" width="7.875" style="164" customWidth="1"/>
    <col min="4870" max="4870" width="17.125" style="164" customWidth="1"/>
    <col min="4871" max="4871" width="8.875" style="164" customWidth="1"/>
    <col min="4872" max="4872" width="11.625" style="164" bestFit="1" customWidth="1"/>
    <col min="4873" max="4873" width="13.625" style="164" customWidth="1"/>
    <col min="4874" max="5120" width="9" style="164"/>
    <col min="5121" max="5121" width="5.5" style="164" bestFit="1" customWidth="1"/>
    <col min="5122" max="5122" width="23.125" style="164" customWidth="1"/>
    <col min="5123" max="5123" width="8.5" style="164" bestFit="1" customWidth="1"/>
    <col min="5124" max="5124" width="5.5" style="164" bestFit="1" customWidth="1"/>
    <col min="5125" max="5125" width="7.875" style="164" customWidth="1"/>
    <col min="5126" max="5126" width="17.125" style="164" customWidth="1"/>
    <col min="5127" max="5127" width="8.875" style="164" customWidth="1"/>
    <col min="5128" max="5128" width="11.625" style="164" bestFit="1" customWidth="1"/>
    <col min="5129" max="5129" width="13.625" style="164" customWidth="1"/>
    <col min="5130" max="5376" width="9" style="164"/>
    <col min="5377" max="5377" width="5.5" style="164" bestFit="1" customWidth="1"/>
    <col min="5378" max="5378" width="23.125" style="164" customWidth="1"/>
    <col min="5379" max="5379" width="8.5" style="164" bestFit="1" customWidth="1"/>
    <col min="5380" max="5380" width="5.5" style="164" bestFit="1" customWidth="1"/>
    <col min="5381" max="5381" width="7.875" style="164" customWidth="1"/>
    <col min="5382" max="5382" width="17.125" style="164" customWidth="1"/>
    <col min="5383" max="5383" width="8.875" style="164" customWidth="1"/>
    <col min="5384" max="5384" width="11.625" style="164" bestFit="1" customWidth="1"/>
    <col min="5385" max="5385" width="13.625" style="164" customWidth="1"/>
    <col min="5386" max="5632" width="9" style="164"/>
    <col min="5633" max="5633" width="5.5" style="164" bestFit="1" customWidth="1"/>
    <col min="5634" max="5634" width="23.125" style="164" customWidth="1"/>
    <col min="5635" max="5635" width="8.5" style="164" bestFit="1" customWidth="1"/>
    <col min="5636" max="5636" width="5.5" style="164" bestFit="1" customWidth="1"/>
    <col min="5637" max="5637" width="7.875" style="164" customWidth="1"/>
    <col min="5638" max="5638" width="17.125" style="164" customWidth="1"/>
    <col min="5639" max="5639" width="8.875" style="164" customWidth="1"/>
    <col min="5640" max="5640" width="11.625" style="164" bestFit="1" customWidth="1"/>
    <col min="5641" max="5641" width="13.625" style="164" customWidth="1"/>
    <col min="5642" max="5888" width="9" style="164"/>
    <col min="5889" max="5889" width="5.5" style="164" bestFit="1" customWidth="1"/>
    <col min="5890" max="5890" width="23.125" style="164" customWidth="1"/>
    <col min="5891" max="5891" width="8.5" style="164" bestFit="1" customWidth="1"/>
    <col min="5892" max="5892" width="5.5" style="164" bestFit="1" customWidth="1"/>
    <col min="5893" max="5893" width="7.875" style="164" customWidth="1"/>
    <col min="5894" max="5894" width="17.125" style="164" customWidth="1"/>
    <col min="5895" max="5895" width="8.875" style="164" customWidth="1"/>
    <col min="5896" max="5896" width="11.625" style="164" bestFit="1" customWidth="1"/>
    <col min="5897" max="5897" width="13.625" style="164" customWidth="1"/>
    <col min="5898" max="6144" width="9" style="164"/>
    <col min="6145" max="6145" width="5.5" style="164" bestFit="1" customWidth="1"/>
    <col min="6146" max="6146" width="23.125" style="164" customWidth="1"/>
    <col min="6147" max="6147" width="8.5" style="164" bestFit="1" customWidth="1"/>
    <col min="6148" max="6148" width="5.5" style="164" bestFit="1" customWidth="1"/>
    <col min="6149" max="6149" width="7.875" style="164" customWidth="1"/>
    <col min="6150" max="6150" width="17.125" style="164" customWidth="1"/>
    <col min="6151" max="6151" width="8.875" style="164" customWidth="1"/>
    <col min="6152" max="6152" width="11.625" style="164" bestFit="1" customWidth="1"/>
    <col min="6153" max="6153" width="13.625" style="164" customWidth="1"/>
    <col min="6154" max="6400" width="9" style="164"/>
    <col min="6401" max="6401" width="5.5" style="164" bestFit="1" customWidth="1"/>
    <col min="6402" max="6402" width="23.125" style="164" customWidth="1"/>
    <col min="6403" max="6403" width="8.5" style="164" bestFit="1" customWidth="1"/>
    <col min="6404" max="6404" width="5.5" style="164" bestFit="1" customWidth="1"/>
    <col min="6405" max="6405" width="7.875" style="164" customWidth="1"/>
    <col min="6406" max="6406" width="17.125" style="164" customWidth="1"/>
    <col min="6407" max="6407" width="8.875" style="164" customWidth="1"/>
    <col min="6408" max="6408" width="11.625" style="164" bestFit="1" customWidth="1"/>
    <col min="6409" max="6409" width="13.625" style="164" customWidth="1"/>
    <col min="6410" max="6656" width="9" style="164"/>
    <col min="6657" max="6657" width="5.5" style="164" bestFit="1" customWidth="1"/>
    <col min="6658" max="6658" width="23.125" style="164" customWidth="1"/>
    <col min="6659" max="6659" width="8.5" style="164" bestFit="1" customWidth="1"/>
    <col min="6660" max="6660" width="5.5" style="164" bestFit="1" customWidth="1"/>
    <col min="6661" max="6661" width="7.875" style="164" customWidth="1"/>
    <col min="6662" max="6662" width="17.125" style="164" customWidth="1"/>
    <col min="6663" max="6663" width="8.875" style="164" customWidth="1"/>
    <col min="6664" max="6664" width="11.625" style="164" bestFit="1" customWidth="1"/>
    <col min="6665" max="6665" width="13.625" style="164" customWidth="1"/>
    <col min="6666" max="6912" width="9" style="164"/>
    <col min="6913" max="6913" width="5.5" style="164" bestFit="1" customWidth="1"/>
    <col min="6914" max="6914" width="23.125" style="164" customWidth="1"/>
    <col min="6915" max="6915" width="8.5" style="164" bestFit="1" customWidth="1"/>
    <col min="6916" max="6916" width="5.5" style="164" bestFit="1" customWidth="1"/>
    <col min="6917" max="6917" width="7.875" style="164" customWidth="1"/>
    <col min="6918" max="6918" width="17.125" style="164" customWidth="1"/>
    <col min="6919" max="6919" width="8.875" style="164" customWidth="1"/>
    <col min="6920" max="6920" width="11.625" style="164" bestFit="1" customWidth="1"/>
    <col min="6921" max="6921" width="13.625" style="164" customWidth="1"/>
    <col min="6922" max="7168" width="9" style="164"/>
    <col min="7169" max="7169" width="5.5" style="164" bestFit="1" customWidth="1"/>
    <col min="7170" max="7170" width="23.125" style="164" customWidth="1"/>
    <col min="7171" max="7171" width="8.5" style="164" bestFit="1" customWidth="1"/>
    <col min="7172" max="7172" width="5.5" style="164" bestFit="1" customWidth="1"/>
    <col min="7173" max="7173" width="7.875" style="164" customWidth="1"/>
    <col min="7174" max="7174" width="17.125" style="164" customWidth="1"/>
    <col min="7175" max="7175" width="8.875" style="164" customWidth="1"/>
    <col min="7176" max="7176" width="11.625" style="164" bestFit="1" customWidth="1"/>
    <col min="7177" max="7177" width="13.625" style="164" customWidth="1"/>
    <col min="7178" max="7424" width="9" style="164"/>
    <col min="7425" max="7425" width="5.5" style="164" bestFit="1" customWidth="1"/>
    <col min="7426" max="7426" width="23.125" style="164" customWidth="1"/>
    <col min="7427" max="7427" width="8.5" style="164" bestFit="1" customWidth="1"/>
    <col min="7428" max="7428" width="5.5" style="164" bestFit="1" customWidth="1"/>
    <col min="7429" max="7429" width="7.875" style="164" customWidth="1"/>
    <col min="7430" max="7430" width="17.125" style="164" customWidth="1"/>
    <col min="7431" max="7431" width="8.875" style="164" customWidth="1"/>
    <col min="7432" max="7432" width="11.625" style="164" bestFit="1" customWidth="1"/>
    <col min="7433" max="7433" width="13.625" style="164" customWidth="1"/>
    <col min="7434" max="7680" width="9" style="164"/>
    <col min="7681" max="7681" width="5.5" style="164" bestFit="1" customWidth="1"/>
    <col min="7682" max="7682" width="23.125" style="164" customWidth="1"/>
    <col min="7683" max="7683" width="8.5" style="164" bestFit="1" customWidth="1"/>
    <col min="7684" max="7684" width="5.5" style="164" bestFit="1" customWidth="1"/>
    <col min="7685" max="7685" width="7.875" style="164" customWidth="1"/>
    <col min="7686" max="7686" width="17.125" style="164" customWidth="1"/>
    <col min="7687" max="7687" width="8.875" style="164" customWidth="1"/>
    <col min="7688" max="7688" width="11.625" style="164" bestFit="1" customWidth="1"/>
    <col min="7689" max="7689" width="13.625" style="164" customWidth="1"/>
    <col min="7690" max="7936" width="9" style="164"/>
    <col min="7937" max="7937" width="5.5" style="164" bestFit="1" customWidth="1"/>
    <col min="7938" max="7938" width="23.125" style="164" customWidth="1"/>
    <col min="7939" max="7939" width="8.5" style="164" bestFit="1" customWidth="1"/>
    <col min="7940" max="7940" width="5.5" style="164" bestFit="1" customWidth="1"/>
    <col min="7941" max="7941" width="7.875" style="164" customWidth="1"/>
    <col min="7942" max="7942" width="17.125" style="164" customWidth="1"/>
    <col min="7943" max="7943" width="8.875" style="164" customWidth="1"/>
    <col min="7944" max="7944" width="11.625" style="164" bestFit="1" customWidth="1"/>
    <col min="7945" max="7945" width="13.625" style="164" customWidth="1"/>
    <col min="7946" max="8192" width="9" style="164"/>
    <col min="8193" max="8193" width="5.5" style="164" bestFit="1" customWidth="1"/>
    <col min="8194" max="8194" width="23.125" style="164" customWidth="1"/>
    <col min="8195" max="8195" width="8.5" style="164" bestFit="1" customWidth="1"/>
    <col min="8196" max="8196" width="5.5" style="164" bestFit="1" customWidth="1"/>
    <col min="8197" max="8197" width="7.875" style="164" customWidth="1"/>
    <col min="8198" max="8198" width="17.125" style="164" customWidth="1"/>
    <col min="8199" max="8199" width="8.875" style="164" customWidth="1"/>
    <col min="8200" max="8200" width="11.625" style="164" bestFit="1" customWidth="1"/>
    <col min="8201" max="8201" width="13.625" style="164" customWidth="1"/>
    <col min="8202" max="8448" width="9" style="164"/>
    <col min="8449" max="8449" width="5.5" style="164" bestFit="1" customWidth="1"/>
    <col min="8450" max="8450" width="23.125" style="164" customWidth="1"/>
    <col min="8451" max="8451" width="8.5" style="164" bestFit="1" customWidth="1"/>
    <col min="8452" max="8452" width="5.5" style="164" bestFit="1" customWidth="1"/>
    <col min="8453" max="8453" width="7.875" style="164" customWidth="1"/>
    <col min="8454" max="8454" width="17.125" style="164" customWidth="1"/>
    <col min="8455" max="8455" width="8.875" style="164" customWidth="1"/>
    <col min="8456" max="8456" width="11.625" style="164" bestFit="1" customWidth="1"/>
    <col min="8457" max="8457" width="13.625" style="164" customWidth="1"/>
    <col min="8458" max="8704" width="9" style="164"/>
    <col min="8705" max="8705" width="5.5" style="164" bestFit="1" customWidth="1"/>
    <col min="8706" max="8706" width="23.125" style="164" customWidth="1"/>
    <col min="8707" max="8707" width="8.5" style="164" bestFit="1" customWidth="1"/>
    <col min="8708" max="8708" width="5.5" style="164" bestFit="1" customWidth="1"/>
    <col min="8709" max="8709" width="7.875" style="164" customWidth="1"/>
    <col min="8710" max="8710" width="17.125" style="164" customWidth="1"/>
    <col min="8711" max="8711" width="8.875" style="164" customWidth="1"/>
    <col min="8712" max="8712" width="11.625" style="164" bestFit="1" customWidth="1"/>
    <col min="8713" max="8713" width="13.625" style="164" customWidth="1"/>
    <col min="8714" max="8960" width="9" style="164"/>
    <col min="8961" max="8961" width="5.5" style="164" bestFit="1" customWidth="1"/>
    <col min="8962" max="8962" width="23.125" style="164" customWidth="1"/>
    <col min="8963" max="8963" width="8.5" style="164" bestFit="1" customWidth="1"/>
    <col min="8964" max="8964" width="5.5" style="164" bestFit="1" customWidth="1"/>
    <col min="8965" max="8965" width="7.875" style="164" customWidth="1"/>
    <col min="8966" max="8966" width="17.125" style="164" customWidth="1"/>
    <col min="8967" max="8967" width="8.875" style="164" customWidth="1"/>
    <col min="8968" max="8968" width="11.625" style="164" bestFit="1" customWidth="1"/>
    <col min="8969" max="8969" width="13.625" style="164" customWidth="1"/>
    <col min="8970" max="9216" width="9" style="164"/>
    <col min="9217" max="9217" width="5.5" style="164" bestFit="1" customWidth="1"/>
    <col min="9218" max="9218" width="23.125" style="164" customWidth="1"/>
    <col min="9219" max="9219" width="8.5" style="164" bestFit="1" customWidth="1"/>
    <col min="9220" max="9220" width="5.5" style="164" bestFit="1" customWidth="1"/>
    <col min="9221" max="9221" width="7.875" style="164" customWidth="1"/>
    <col min="9222" max="9222" width="17.125" style="164" customWidth="1"/>
    <col min="9223" max="9223" width="8.875" style="164" customWidth="1"/>
    <col min="9224" max="9224" width="11.625" style="164" bestFit="1" customWidth="1"/>
    <col min="9225" max="9225" width="13.625" style="164" customWidth="1"/>
    <col min="9226" max="9472" width="9" style="164"/>
    <col min="9473" max="9473" width="5.5" style="164" bestFit="1" customWidth="1"/>
    <col min="9474" max="9474" width="23.125" style="164" customWidth="1"/>
    <col min="9475" max="9475" width="8.5" style="164" bestFit="1" customWidth="1"/>
    <col min="9476" max="9476" width="5.5" style="164" bestFit="1" customWidth="1"/>
    <col min="9477" max="9477" width="7.875" style="164" customWidth="1"/>
    <col min="9478" max="9478" width="17.125" style="164" customWidth="1"/>
    <col min="9479" max="9479" width="8.875" style="164" customWidth="1"/>
    <col min="9480" max="9480" width="11.625" style="164" bestFit="1" customWidth="1"/>
    <col min="9481" max="9481" width="13.625" style="164" customWidth="1"/>
    <col min="9482" max="9728" width="9" style="164"/>
    <col min="9729" max="9729" width="5.5" style="164" bestFit="1" customWidth="1"/>
    <col min="9730" max="9730" width="23.125" style="164" customWidth="1"/>
    <col min="9731" max="9731" width="8.5" style="164" bestFit="1" customWidth="1"/>
    <col min="9732" max="9732" width="5.5" style="164" bestFit="1" customWidth="1"/>
    <col min="9733" max="9733" width="7.875" style="164" customWidth="1"/>
    <col min="9734" max="9734" width="17.125" style="164" customWidth="1"/>
    <col min="9735" max="9735" width="8.875" style="164" customWidth="1"/>
    <col min="9736" max="9736" width="11.625" style="164" bestFit="1" customWidth="1"/>
    <col min="9737" max="9737" width="13.625" style="164" customWidth="1"/>
    <col min="9738" max="9984" width="9" style="164"/>
    <col min="9985" max="9985" width="5.5" style="164" bestFit="1" customWidth="1"/>
    <col min="9986" max="9986" width="23.125" style="164" customWidth="1"/>
    <col min="9987" max="9987" width="8.5" style="164" bestFit="1" customWidth="1"/>
    <col min="9988" max="9988" width="5.5" style="164" bestFit="1" customWidth="1"/>
    <col min="9989" max="9989" width="7.875" style="164" customWidth="1"/>
    <col min="9990" max="9990" width="17.125" style="164" customWidth="1"/>
    <col min="9991" max="9991" width="8.875" style="164" customWidth="1"/>
    <col min="9992" max="9992" width="11.625" style="164" bestFit="1" customWidth="1"/>
    <col min="9993" max="9993" width="13.625" style="164" customWidth="1"/>
    <col min="9994" max="10240" width="9" style="164"/>
    <col min="10241" max="10241" width="5.5" style="164" bestFit="1" customWidth="1"/>
    <col min="10242" max="10242" width="23.125" style="164" customWidth="1"/>
    <col min="10243" max="10243" width="8.5" style="164" bestFit="1" customWidth="1"/>
    <col min="10244" max="10244" width="5.5" style="164" bestFit="1" customWidth="1"/>
    <col min="10245" max="10245" width="7.875" style="164" customWidth="1"/>
    <col min="10246" max="10246" width="17.125" style="164" customWidth="1"/>
    <col min="10247" max="10247" width="8.875" style="164" customWidth="1"/>
    <col min="10248" max="10248" width="11.625" style="164" bestFit="1" customWidth="1"/>
    <col min="10249" max="10249" width="13.625" style="164" customWidth="1"/>
    <col min="10250" max="10496" width="9" style="164"/>
    <col min="10497" max="10497" width="5.5" style="164" bestFit="1" customWidth="1"/>
    <col min="10498" max="10498" width="23.125" style="164" customWidth="1"/>
    <col min="10499" max="10499" width="8.5" style="164" bestFit="1" customWidth="1"/>
    <col min="10500" max="10500" width="5.5" style="164" bestFit="1" customWidth="1"/>
    <col min="10501" max="10501" width="7.875" style="164" customWidth="1"/>
    <col min="10502" max="10502" width="17.125" style="164" customWidth="1"/>
    <col min="10503" max="10503" width="8.875" style="164" customWidth="1"/>
    <col min="10504" max="10504" width="11.625" style="164" bestFit="1" customWidth="1"/>
    <col min="10505" max="10505" width="13.625" style="164" customWidth="1"/>
    <col min="10506" max="10752" width="9" style="164"/>
    <col min="10753" max="10753" width="5.5" style="164" bestFit="1" customWidth="1"/>
    <col min="10754" max="10754" width="23.125" style="164" customWidth="1"/>
    <col min="10755" max="10755" width="8.5" style="164" bestFit="1" customWidth="1"/>
    <col min="10756" max="10756" width="5.5" style="164" bestFit="1" customWidth="1"/>
    <col min="10757" max="10757" width="7.875" style="164" customWidth="1"/>
    <col min="10758" max="10758" width="17.125" style="164" customWidth="1"/>
    <col min="10759" max="10759" width="8.875" style="164" customWidth="1"/>
    <col min="10760" max="10760" width="11.625" style="164" bestFit="1" customWidth="1"/>
    <col min="10761" max="10761" width="13.625" style="164" customWidth="1"/>
    <col min="10762" max="11008" width="9" style="164"/>
    <col min="11009" max="11009" width="5.5" style="164" bestFit="1" customWidth="1"/>
    <col min="11010" max="11010" width="23.125" style="164" customWidth="1"/>
    <col min="11011" max="11011" width="8.5" style="164" bestFit="1" customWidth="1"/>
    <col min="11012" max="11012" width="5.5" style="164" bestFit="1" customWidth="1"/>
    <col min="11013" max="11013" width="7.875" style="164" customWidth="1"/>
    <col min="11014" max="11014" width="17.125" style="164" customWidth="1"/>
    <col min="11015" max="11015" width="8.875" style="164" customWidth="1"/>
    <col min="11016" max="11016" width="11.625" style="164" bestFit="1" customWidth="1"/>
    <col min="11017" max="11017" width="13.625" style="164" customWidth="1"/>
    <col min="11018" max="11264" width="9" style="164"/>
    <col min="11265" max="11265" width="5.5" style="164" bestFit="1" customWidth="1"/>
    <col min="11266" max="11266" width="23.125" style="164" customWidth="1"/>
    <col min="11267" max="11267" width="8.5" style="164" bestFit="1" customWidth="1"/>
    <col min="11268" max="11268" width="5.5" style="164" bestFit="1" customWidth="1"/>
    <col min="11269" max="11269" width="7.875" style="164" customWidth="1"/>
    <col min="11270" max="11270" width="17.125" style="164" customWidth="1"/>
    <col min="11271" max="11271" width="8.875" style="164" customWidth="1"/>
    <col min="11272" max="11272" width="11.625" style="164" bestFit="1" customWidth="1"/>
    <col min="11273" max="11273" width="13.625" style="164" customWidth="1"/>
    <col min="11274" max="11520" width="9" style="164"/>
    <col min="11521" max="11521" width="5.5" style="164" bestFit="1" customWidth="1"/>
    <col min="11522" max="11522" width="23.125" style="164" customWidth="1"/>
    <col min="11523" max="11523" width="8.5" style="164" bestFit="1" customWidth="1"/>
    <col min="11524" max="11524" width="5.5" style="164" bestFit="1" customWidth="1"/>
    <col min="11525" max="11525" width="7.875" style="164" customWidth="1"/>
    <col min="11526" max="11526" width="17.125" style="164" customWidth="1"/>
    <col min="11527" max="11527" width="8.875" style="164" customWidth="1"/>
    <col min="11528" max="11528" width="11.625" style="164" bestFit="1" customWidth="1"/>
    <col min="11529" max="11529" width="13.625" style="164" customWidth="1"/>
    <col min="11530" max="11776" width="9" style="164"/>
    <col min="11777" max="11777" width="5.5" style="164" bestFit="1" customWidth="1"/>
    <col min="11778" max="11778" width="23.125" style="164" customWidth="1"/>
    <col min="11779" max="11779" width="8.5" style="164" bestFit="1" customWidth="1"/>
    <col min="11780" max="11780" width="5.5" style="164" bestFit="1" customWidth="1"/>
    <col min="11781" max="11781" width="7.875" style="164" customWidth="1"/>
    <col min="11782" max="11782" width="17.125" style="164" customWidth="1"/>
    <col min="11783" max="11783" width="8.875" style="164" customWidth="1"/>
    <col min="11784" max="11784" width="11.625" style="164" bestFit="1" customWidth="1"/>
    <col min="11785" max="11785" width="13.625" style="164" customWidth="1"/>
    <col min="11786" max="12032" width="9" style="164"/>
    <col min="12033" max="12033" width="5.5" style="164" bestFit="1" customWidth="1"/>
    <col min="12034" max="12034" width="23.125" style="164" customWidth="1"/>
    <col min="12035" max="12035" width="8.5" style="164" bestFit="1" customWidth="1"/>
    <col min="12036" max="12036" width="5.5" style="164" bestFit="1" customWidth="1"/>
    <col min="12037" max="12037" width="7.875" style="164" customWidth="1"/>
    <col min="12038" max="12038" width="17.125" style="164" customWidth="1"/>
    <col min="12039" max="12039" width="8.875" style="164" customWidth="1"/>
    <col min="12040" max="12040" width="11.625" style="164" bestFit="1" customWidth="1"/>
    <col min="12041" max="12041" width="13.625" style="164" customWidth="1"/>
    <col min="12042" max="12288" width="9" style="164"/>
    <col min="12289" max="12289" width="5.5" style="164" bestFit="1" customWidth="1"/>
    <col min="12290" max="12290" width="23.125" style="164" customWidth="1"/>
    <col min="12291" max="12291" width="8.5" style="164" bestFit="1" customWidth="1"/>
    <col min="12292" max="12292" width="5.5" style="164" bestFit="1" customWidth="1"/>
    <col min="12293" max="12293" width="7.875" style="164" customWidth="1"/>
    <col min="12294" max="12294" width="17.125" style="164" customWidth="1"/>
    <col min="12295" max="12295" width="8.875" style="164" customWidth="1"/>
    <col min="12296" max="12296" width="11.625" style="164" bestFit="1" customWidth="1"/>
    <col min="12297" max="12297" width="13.625" style="164" customWidth="1"/>
    <col min="12298" max="12544" width="9" style="164"/>
    <col min="12545" max="12545" width="5.5" style="164" bestFit="1" customWidth="1"/>
    <col min="12546" max="12546" width="23.125" style="164" customWidth="1"/>
    <col min="12547" max="12547" width="8.5" style="164" bestFit="1" customWidth="1"/>
    <col min="12548" max="12548" width="5.5" style="164" bestFit="1" customWidth="1"/>
    <col min="12549" max="12549" width="7.875" style="164" customWidth="1"/>
    <col min="12550" max="12550" width="17.125" style="164" customWidth="1"/>
    <col min="12551" max="12551" width="8.875" style="164" customWidth="1"/>
    <col min="12552" max="12552" width="11.625" style="164" bestFit="1" customWidth="1"/>
    <col min="12553" max="12553" width="13.625" style="164" customWidth="1"/>
    <col min="12554" max="12800" width="9" style="164"/>
    <col min="12801" max="12801" width="5.5" style="164" bestFit="1" customWidth="1"/>
    <col min="12802" max="12802" width="23.125" style="164" customWidth="1"/>
    <col min="12803" max="12803" width="8.5" style="164" bestFit="1" customWidth="1"/>
    <col min="12804" max="12804" width="5.5" style="164" bestFit="1" customWidth="1"/>
    <col min="12805" max="12805" width="7.875" style="164" customWidth="1"/>
    <col min="12806" max="12806" width="17.125" style="164" customWidth="1"/>
    <col min="12807" max="12807" width="8.875" style="164" customWidth="1"/>
    <col min="12808" max="12808" width="11.625" style="164" bestFit="1" customWidth="1"/>
    <col min="12809" max="12809" width="13.625" style="164" customWidth="1"/>
    <col min="12810" max="13056" width="9" style="164"/>
    <col min="13057" max="13057" width="5.5" style="164" bestFit="1" customWidth="1"/>
    <col min="13058" max="13058" width="23.125" style="164" customWidth="1"/>
    <col min="13059" max="13059" width="8.5" style="164" bestFit="1" customWidth="1"/>
    <col min="13060" max="13060" width="5.5" style="164" bestFit="1" customWidth="1"/>
    <col min="13061" max="13061" width="7.875" style="164" customWidth="1"/>
    <col min="13062" max="13062" width="17.125" style="164" customWidth="1"/>
    <col min="13063" max="13063" width="8.875" style="164" customWidth="1"/>
    <col min="13064" max="13064" width="11.625" style="164" bestFit="1" customWidth="1"/>
    <col min="13065" max="13065" width="13.625" style="164" customWidth="1"/>
    <col min="13066" max="13312" width="9" style="164"/>
    <col min="13313" max="13313" width="5.5" style="164" bestFit="1" customWidth="1"/>
    <col min="13314" max="13314" width="23.125" style="164" customWidth="1"/>
    <col min="13315" max="13315" width="8.5" style="164" bestFit="1" customWidth="1"/>
    <col min="13316" max="13316" width="5.5" style="164" bestFit="1" customWidth="1"/>
    <col min="13317" max="13317" width="7.875" style="164" customWidth="1"/>
    <col min="13318" max="13318" width="17.125" style="164" customWidth="1"/>
    <col min="13319" max="13319" width="8.875" style="164" customWidth="1"/>
    <col min="13320" max="13320" width="11.625" style="164" bestFit="1" customWidth="1"/>
    <col min="13321" max="13321" width="13.625" style="164" customWidth="1"/>
    <col min="13322" max="13568" width="9" style="164"/>
    <col min="13569" max="13569" width="5.5" style="164" bestFit="1" customWidth="1"/>
    <col min="13570" max="13570" width="23.125" style="164" customWidth="1"/>
    <col min="13571" max="13571" width="8.5" style="164" bestFit="1" customWidth="1"/>
    <col min="13572" max="13572" width="5.5" style="164" bestFit="1" customWidth="1"/>
    <col min="13573" max="13573" width="7.875" style="164" customWidth="1"/>
    <col min="13574" max="13574" width="17.125" style="164" customWidth="1"/>
    <col min="13575" max="13575" width="8.875" style="164" customWidth="1"/>
    <col min="13576" max="13576" width="11.625" style="164" bestFit="1" customWidth="1"/>
    <col min="13577" max="13577" width="13.625" style="164" customWidth="1"/>
    <col min="13578" max="13824" width="9" style="164"/>
    <col min="13825" max="13825" width="5.5" style="164" bestFit="1" customWidth="1"/>
    <col min="13826" max="13826" width="23.125" style="164" customWidth="1"/>
    <col min="13827" max="13827" width="8.5" style="164" bestFit="1" customWidth="1"/>
    <col min="13828" max="13828" width="5.5" style="164" bestFit="1" customWidth="1"/>
    <col min="13829" max="13829" width="7.875" style="164" customWidth="1"/>
    <col min="13830" max="13830" width="17.125" style="164" customWidth="1"/>
    <col min="13831" max="13831" width="8.875" style="164" customWidth="1"/>
    <col min="13832" max="13832" width="11.625" style="164" bestFit="1" customWidth="1"/>
    <col min="13833" max="13833" width="13.625" style="164" customWidth="1"/>
    <col min="13834" max="14080" width="9" style="164"/>
    <col min="14081" max="14081" width="5.5" style="164" bestFit="1" customWidth="1"/>
    <col min="14082" max="14082" width="23.125" style="164" customWidth="1"/>
    <col min="14083" max="14083" width="8.5" style="164" bestFit="1" customWidth="1"/>
    <col min="14084" max="14084" width="5.5" style="164" bestFit="1" customWidth="1"/>
    <col min="14085" max="14085" width="7.875" style="164" customWidth="1"/>
    <col min="14086" max="14086" width="17.125" style="164" customWidth="1"/>
    <col min="14087" max="14087" width="8.875" style="164" customWidth="1"/>
    <col min="14088" max="14088" width="11.625" style="164" bestFit="1" customWidth="1"/>
    <col min="14089" max="14089" width="13.625" style="164" customWidth="1"/>
    <col min="14090" max="14336" width="9" style="164"/>
    <col min="14337" max="14337" width="5.5" style="164" bestFit="1" customWidth="1"/>
    <col min="14338" max="14338" width="23.125" style="164" customWidth="1"/>
    <col min="14339" max="14339" width="8.5" style="164" bestFit="1" customWidth="1"/>
    <col min="14340" max="14340" width="5.5" style="164" bestFit="1" customWidth="1"/>
    <col min="14341" max="14341" width="7.875" style="164" customWidth="1"/>
    <col min="14342" max="14342" width="17.125" style="164" customWidth="1"/>
    <col min="14343" max="14343" width="8.875" style="164" customWidth="1"/>
    <col min="14344" max="14344" width="11.625" style="164" bestFit="1" customWidth="1"/>
    <col min="14345" max="14345" width="13.625" style="164" customWidth="1"/>
    <col min="14346" max="14592" width="9" style="164"/>
    <col min="14593" max="14593" width="5.5" style="164" bestFit="1" customWidth="1"/>
    <col min="14594" max="14594" width="23.125" style="164" customWidth="1"/>
    <col min="14595" max="14595" width="8.5" style="164" bestFit="1" customWidth="1"/>
    <col min="14596" max="14596" width="5.5" style="164" bestFit="1" customWidth="1"/>
    <col min="14597" max="14597" width="7.875" style="164" customWidth="1"/>
    <col min="14598" max="14598" width="17.125" style="164" customWidth="1"/>
    <col min="14599" max="14599" width="8.875" style="164" customWidth="1"/>
    <col min="14600" max="14600" width="11.625" style="164" bestFit="1" customWidth="1"/>
    <col min="14601" max="14601" width="13.625" style="164" customWidth="1"/>
    <col min="14602" max="14848" width="9" style="164"/>
    <col min="14849" max="14849" width="5.5" style="164" bestFit="1" customWidth="1"/>
    <col min="14850" max="14850" width="23.125" style="164" customWidth="1"/>
    <col min="14851" max="14851" width="8.5" style="164" bestFit="1" customWidth="1"/>
    <col min="14852" max="14852" width="5.5" style="164" bestFit="1" customWidth="1"/>
    <col min="14853" max="14853" width="7.875" style="164" customWidth="1"/>
    <col min="14854" max="14854" width="17.125" style="164" customWidth="1"/>
    <col min="14855" max="14855" width="8.875" style="164" customWidth="1"/>
    <col min="14856" max="14856" width="11.625" style="164" bestFit="1" customWidth="1"/>
    <col min="14857" max="14857" width="13.625" style="164" customWidth="1"/>
    <col min="14858" max="15104" width="9" style="164"/>
    <col min="15105" max="15105" width="5.5" style="164" bestFit="1" customWidth="1"/>
    <col min="15106" max="15106" width="23.125" style="164" customWidth="1"/>
    <col min="15107" max="15107" width="8.5" style="164" bestFit="1" customWidth="1"/>
    <col min="15108" max="15108" width="5.5" style="164" bestFit="1" customWidth="1"/>
    <col min="15109" max="15109" width="7.875" style="164" customWidth="1"/>
    <col min="15110" max="15110" width="17.125" style="164" customWidth="1"/>
    <col min="15111" max="15111" width="8.875" style="164" customWidth="1"/>
    <col min="15112" max="15112" width="11.625" style="164" bestFit="1" customWidth="1"/>
    <col min="15113" max="15113" width="13.625" style="164" customWidth="1"/>
    <col min="15114" max="15360" width="9" style="164"/>
    <col min="15361" max="15361" width="5.5" style="164" bestFit="1" customWidth="1"/>
    <col min="15362" max="15362" width="23.125" style="164" customWidth="1"/>
    <col min="15363" max="15363" width="8.5" style="164" bestFit="1" customWidth="1"/>
    <col min="15364" max="15364" width="5.5" style="164" bestFit="1" customWidth="1"/>
    <col min="15365" max="15365" width="7.875" style="164" customWidth="1"/>
    <col min="15366" max="15366" width="17.125" style="164" customWidth="1"/>
    <col min="15367" max="15367" width="8.875" style="164" customWidth="1"/>
    <col min="15368" max="15368" width="11.625" style="164" bestFit="1" customWidth="1"/>
    <col min="15369" max="15369" width="13.625" style="164" customWidth="1"/>
    <col min="15370" max="15616" width="9" style="164"/>
    <col min="15617" max="15617" width="5.5" style="164" bestFit="1" customWidth="1"/>
    <col min="15618" max="15618" width="23.125" style="164" customWidth="1"/>
    <col min="15619" max="15619" width="8.5" style="164" bestFit="1" customWidth="1"/>
    <col min="15620" max="15620" width="5.5" style="164" bestFit="1" customWidth="1"/>
    <col min="15621" max="15621" width="7.875" style="164" customWidth="1"/>
    <col min="15622" max="15622" width="17.125" style="164" customWidth="1"/>
    <col min="15623" max="15623" width="8.875" style="164" customWidth="1"/>
    <col min="15624" max="15624" width="11.625" style="164" bestFit="1" customWidth="1"/>
    <col min="15625" max="15625" width="13.625" style="164" customWidth="1"/>
    <col min="15626" max="15872" width="9" style="164"/>
    <col min="15873" max="15873" width="5.5" style="164" bestFit="1" customWidth="1"/>
    <col min="15874" max="15874" width="23.125" style="164" customWidth="1"/>
    <col min="15875" max="15875" width="8.5" style="164" bestFit="1" customWidth="1"/>
    <col min="15876" max="15876" width="5.5" style="164" bestFit="1" customWidth="1"/>
    <col min="15877" max="15877" width="7.875" style="164" customWidth="1"/>
    <col min="15878" max="15878" width="17.125" style="164" customWidth="1"/>
    <col min="15879" max="15879" width="8.875" style="164" customWidth="1"/>
    <col min="15880" max="15880" width="11.625" style="164" bestFit="1" customWidth="1"/>
    <col min="15881" max="15881" width="13.625" style="164" customWidth="1"/>
    <col min="15882" max="16128" width="9" style="164"/>
    <col min="16129" max="16129" width="5.5" style="164" bestFit="1" customWidth="1"/>
    <col min="16130" max="16130" width="23.125" style="164" customWidth="1"/>
    <col min="16131" max="16131" width="8.5" style="164" bestFit="1" customWidth="1"/>
    <col min="16132" max="16132" width="5.5" style="164" bestFit="1" customWidth="1"/>
    <col min="16133" max="16133" width="7.875" style="164" customWidth="1"/>
    <col min="16134" max="16134" width="17.125" style="164" customWidth="1"/>
    <col min="16135" max="16135" width="8.875" style="164" customWidth="1"/>
    <col min="16136" max="16136" width="11.625" style="164" bestFit="1" customWidth="1"/>
    <col min="16137" max="16137" width="13.625" style="164" customWidth="1"/>
    <col min="16138" max="16384" width="9" style="164"/>
  </cols>
  <sheetData>
    <row r="1" spans="1:9" ht="25.5">
      <c r="A1" s="430" t="s">
        <v>494</v>
      </c>
      <c r="B1" s="430"/>
      <c r="C1" s="430"/>
      <c r="D1" s="430"/>
      <c r="E1" s="430"/>
      <c r="F1" s="430"/>
      <c r="G1" s="430"/>
      <c r="H1" s="430"/>
    </row>
    <row r="2" spans="1:9" ht="17.25" thickBot="1">
      <c r="H2" s="218" t="s">
        <v>435</v>
      </c>
      <c r="I2" s="218"/>
    </row>
    <row r="3" spans="1:9">
      <c r="A3" s="456" t="s">
        <v>436</v>
      </c>
      <c r="B3" s="457"/>
      <c r="C3" s="457"/>
      <c r="D3" s="457"/>
      <c r="E3" s="457"/>
      <c r="F3" s="457"/>
      <c r="G3" s="457"/>
      <c r="H3" s="460" t="s">
        <v>495</v>
      </c>
    </row>
    <row r="4" spans="1:9">
      <c r="A4" s="458"/>
      <c r="B4" s="459"/>
      <c r="C4" s="459"/>
      <c r="D4" s="459"/>
      <c r="E4" s="459"/>
      <c r="F4" s="459"/>
      <c r="G4" s="459"/>
      <c r="H4" s="461"/>
    </row>
    <row r="5" spans="1:9">
      <c r="A5" s="458"/>
      <c r="B5" s="459"/>
      <c r="C5" s="459"/>
      <c r="D5" s="459"/>
      <c r="E5" s="459"/>
      <c r="F5" s="459"/>
      <c r="G5" s="459"/>
      <c r="H5" s="461"/>
    </row>
    <row r="6" spans="1:9" ht="5.45" customHeight="1">
      <c r="A6" s="458"/>
      <c r="B6" s="459"/>
      <c r="C6" s="459"/>
      <c r="D6" s="459"/>
      <c r="E6" s="459"/>
      <c r="F6" s="459"/>
      <c r="G6" s="459"/>
      <c r="H6" s="461"/>
    </row>
    <row r="7" spans="1:9" ht="45" customHeight="1">
      <c r="A7" s="219" t="s">
        <v>437</v>
      </c>
      <c r="B7" s="167" t="s">
        <v>114</v>
      </c>
      <c r="C7" s="167" t="s">
        <v>438</v>
      </c>
      <c r="D7" s="167" t="s">
        <v>115</v>
      </c>
      <c r="E7" s="167" t="s">
        <v>7</v>
      </c>
      <c r="F7" s="167" t="s">
        <v>116</v>
      </c>
      <c r="G7" s="167" t="s">
        <v>117</v>
      </c>
      <c r="H7" s="220" t="s">
        <v>439</v>
      </c>
    </row>
    <row r="8" spans="1:9" ht="35.1" customHeight="1">
      <c r="A8" s="442" t="s">
        <v>440</v>
      </c>
      <c r="B8" s="429"/>
      <c r="C8" s="429"/>
      <c r="D8" s="429"/>
      <c r="E8" s="429"/>
      <c r="F8" s="429"/>
      <c r="G8" s="170"/>
      <c r="H8" s="172">
        <f>SUM(H11,H13,H17,H23,H25,H28)</f>
        <v>8181</v>
      </c>
    </row>
    <row r="9" spans="1:9" ht="35.1" customHeight="1">
      <c r="A9" s="417" t="s">
        <v>441</v>
      </c>
      <c r="B9" s="173">
        <v>1</v>
      </c>
      <c r="C9" s="221" t="s">
        <v>442</v>
      </c>
      <c r="D9" s="175">
        <v>2000</v>
      </c>
      <c r="E9" s="175">
        <v>1</v>
      </c>
      <c r="F9" s="222">
        <f>D9*E9</f>
        <v>2000</v>
      </c>
      <c r="G9" s="247" t="s">
        <v>443</v>
      </c>
      <c r="H9" s="268">
        <v>2000</v>
      </c>
    </row>
    <row r="10" spans="1:9" ht="63" customHeight="1">
      <c r="A10" s="428"/>
      <c r="B10" s="173">
        <v>2</v>
      </c>
      <c r="C10" s="221" t="s">
        <v>444</v>
      </c>
      <c r="D10" s="175">
        <v>4500</v>
      </c>
      <c r="E10" s="175">
        <v>1</v>
      </c>
      <c r="F10" s="222">
        <f>D10*E10</f>
        <v>4500</v>
      </c>
      <c r="G10" s="247" t="s">
        <v>445</v>
      </c>
      <c r="H10" s="268">
        <v>4500</v>
      </c>
    </row>
    <row r="11" spans="1:9" ht="35.1" customHeight="1">
      <c r="A11" s="413"/>
      <c r="B11" s="384" t="s">
        <v>446</v>
      </c>
      <c r="C11" s="384"/>
      <c r="D11" s="384"/>
      <c r="E11" s="384"/>
      <c r="F11" s="384"/>
      <c r="G11" s="214"/>
      <c r="H11" s="172">
        <f>SUM(H9:H10)</f>
        <v>6500</v>
      </c>
    </row>
    <row r="12" spans="1:9" ht="87.75" customHeight="1">
      <c r="A12" s="417" t="s">
        <v>447</v>
      </c>
      <c r="B12" s="208">
        <v>1</v>
      </c>
      <c r="C12" s="221" t="s">
        <v>448</v>
      </c>
      <c r="D12" s="224">
        <v>2000</v>
      </c>
      <c r="E12" s="224">
        <v>1</v>
      </c>
      <c r="F12" s="181">
        <f>D12*E12</f>
        <v>2000</v>
      </c>
      <c r="G12" s="223" t="s">
        <v>449</v>
      </c>
      <c r="H12" s="172"/>
    </row>
    <row r="13" spans="1:9" ht="35.1" customHeight="1">
      <c r="A13" s="424"/>
      <c r="B13" s="387" t="s">
        <v>446</v>
      </c>
      <c r="C13" s="409"/>
      <c r="D13" s="409"/>
      <c r="E13" s="409"/>
      <c r="F13" s="410"/>
      <c r="G13" s="214"/>
      <c r="H13" s="172">
        <f>SUM(H12:H12)</f>
        <v>0</v>
      </c>
    </row>
    <row r="14" spans="1:9" ht="59.1" customHeight="1">
      <c r="A14" s="417" t="s">
        <v>450</v>
      </c>
      <c r="B14" s="208">
        <v>1</v>
      </c>
      <c r="C14" s="221" t="s">
        <v>123</v>
      </c>
      <c r="D14" s="224">
        <v>200</v>
      </c>
      <c r="E14" s="224">
        <v>1</v>
      </c>
      <c r="F14" s="181">
        <f>D14*E14</f>
        <v>200</v>
      </c>
      <c r="G14" s="223" t="s">
        <v>124</v>
      </c>
      <c r="H14" s="213">
        <v>200</v>
      </c>
    </row>
    <row r="15" spans="1:9" ht="57.6" customHeight="1">
      <c r="A15" s="423"/>
      <c r="B15" s="208">
        <v>2</v>
      </c>
      <c r="C15" s="195" t="s">
        <v>451</v>
      </c>
      <c r="D15" s="224">
        <v>15</v>
      </c>
      <c r="E15" s="224">
        <v>1</v>
      </c>
      <c r="F15" s="181">
        <f>D15*E15</f>
        <v>15</v>
      </c>
      <c r="G15" s="223" t="s">
        <v>452</v>
      </c>
      <c r="H15" s="213">
        <v>15</v>
      </c>
    </row>
    <row r="16" spans="1:9" ht="35.1" customHeight="1">
      <c r="A16" s="423"/>
      <c r="B16" s="208">
        <v>3</v>
      </c>
      <c r="C16" s="225" t="s">
        <v>453</v>
      </c>
      <c r="D16" s="224">
        <v>15</v>
      </c>
      <c r="E16" s="224">
        <v>1</v>
      </c>
      <c r="F16" s="181">
        <f>D16*E16</f>
        <v>15</v>
      </c>
      <c r="G16" s="223" t="s">
        <v>454</v>
      </c>
      <c r="H16" s="213">
        <v>15</v>
      </c>
    </row>
    <row r="17" spans="1:11" ht="31.35" customHeight="1">
      <c r="A17" s="424"/>
      <c r="B17" s="387" t="s">
        <v>446</v>
      </c>
      <c r="C17" s="409"/>
      <c r="D17" s="409"/>
      <c r="E17" s="409"/>
      <c r="F17" s="410"/>
      <c r="G17" s="214"/>
      <c r="H17" s="172">
        <f>SUM(H14:H16)</f>
        <v>230</v>
      </c>
    </row>
    <row r="18" spans="1:11" ht="52.7" customHeight="1">
      <c r="A18" s="417" t="s">
        <v>455</v>
      </c>
      <c r="B18" s="208">
        <v>1</v>
      </c>
      <c r="C18" s="195" t="s">
        <v>456</v>
      </c>
      <c r="D18" s="196">
        <v>23</v>
      </c>
      <c r="E18" s="196">
        <v>3</v>
      </c>
      <c r="F18" s="181">
        <f>D18*E18</f>
        <v>69</v>
      </c>
      <c r="G18" s="223" t="s">
        <v>457</v>
      </c>
      <c r="H18" s="213">
        <v>69</v>
      </c>
    </row>
    <row r="19" spans="1:11" ht="36.6" customHeight="1">
      <c r="A19" s="428"/>
      <c r="B19" s="208">
        <v>2</v>
      </c>
      <c r="C19" s="195" t="s">
        <v>458</v>
      </c>
      <c r="D19" s="196">
        <v>132</v>
      </c>
      <c r="E19" s="196">
        <v>2</v>
      </c>
      <c r="F19" s="181">
        <f>D19*E19</f>
        <v>264</v>
      </c>
      <c r="G19" s="223" t="s">
        <v>459</v>
      </c>
      <c r="H19" s="213">
        <v>264</v>
      </c>
    </row>
    <row r="20" spans="1:11" ht="49.7" customHeight="1">
      <c r="A20" s="428"/>
      <c r="B20" s="208">
        <v>3</v>
      </c>
      <c r="C20" s="195" t="s">
        <v>460</v>
      </c>
      <c r="D20" s="196">
        <v>140</v>
      </c>
      <c r="E20" s="196">
        <v>1</v>
      </c>
      <c r="F20" s="181">
        <f>D20*E20</f>
        <v>140</v>
      </c>
      <c r="G20" s="223" t="s">
        <v>461</v>
      </c>
      <c r="H20" s="213">
        <v>140</v>
      </c>
    </row>
    <row r="21" spans="1:11" ht="47.45" customHeight="1">
      <c r="A21" s="428"/>
      <c r="B21" s="208">
        <v>4</v>
      </c>
      <c r="C21" s="195" t="s">
        <v>462</v>
      </c>
      <c r="D21" s="196">
        <v>145</v>
      </c>
      <c r="E21" s="196">
        <v>1</v>
      </c>
      <c r="F21" s="181">
        <f>D21*E21</f>
        <v>145</v>
      </c>
      <c r="G21" s="223" t="s">
        <v>463</v>
      </c>
      <c r="H21" s="213">
        <v>145</v>
      </c>
    </row>
    <row r="22" spans="1:11" ht="47.45" customHeight="1">
      <c r="A22" s="428"/>
      <c r="B22" s="208">
        <v>5</v>
      </c>
      <c r="C22" s="195" t="s">
        <v>464</v>
      </c>
      <c r="D22" s="196">
        <v>23</v>
      </c>
      <c r="E22" s="196">
        <v>1</v>
      </c>
      <c r="F22" s="181">
        <f>D22*E22</f>
        <v>23</v>
      </c>
      <c r="G22" s="223" t="s">
        <v>465</v>
      </c>
      <c r="H22" s="213">
        <v>23</v>
      </c>
    </row>
    <row r="23" spans="1:11" ht="31.35" customHeight="1">
      <c r="A23" s="413"/>
      <c r="B23" s="387" t="s">
        <v>446</v>
      </c>
      <c r="C23" s="409"/>
      <c r="D23" s="409"/>
      <c r="E23" s="409"/>
      <c r="F23" s="410"/>
      <c r="G23" s="214"/>
      <c r="H23" s="172">
        <f>SUM(H18:H22)</f>
        <v>641</v>
      </c>
    </row>
    <row r="24" spans="1:11" ht="51" customHeight="1">
      <c r="A24" s="451" t="s">
        <v>466</v>
      </c>
      <c r="B24" s="208">
        <v>1</v>
      </c>
      <c r="C24" s="226" t="s">
        <v>467</v>
      </c>
      <c r="D24" s="227">
        <v>110</v>
      </c>
      <c r="E24" s="227">
        <v>1</v>
      </c>
      <c r="F24" s="227">
        <f>D24*E24</f>
        <v>110</v>
      </c>
      <c r="G24" s="228" t="s">
        <v>468</v>
      </c>
      <c r="H24" s="213">
        <v>110</v>
      </c>
    </row>
    <row r="25" spans="1:11" s="185" customFormat="1" ht="20.45" customHeight="1">
      <c r="A25" s="402"/>
      <c r="B25" s="452" t="s">
        <v>446</v>
      </c>
      <c r="C25" s="453"/>
      <c r="D25" s="453"/>
      <c r="E25" s="453"/>
      <c r="F25" s="454"/>
      <c r="G25" s="171"/>
      <c r="H25" s="172">
        <f>SUM(H24:H24)</f>
        <v>110</v>
      </c>
      <c r="K25" s="185" t="s">
        <v>469</v>
      </c>
    </row>
    <row r="26" spans="1:11" s="185" customFormat="1" ht="54" customHeight="1">
      <c r="A26" s="417" t="s">
        <v>470</v>
      </c>
      <c r="B26" s="208">
        <v>1</v>
      </c>
      <c r="C26" s="229" t="s">
        <v>125</v>
      </c>
      <c r="D26" s="181">
        <v>300</v>
      </c>
      <c r="E26" s="181">
        <v>1</v>
      </c>
      <c r="F26" s="181">
        <f>D26*E26</f>
        <v>300</v>
      </c>
      <c r="G26" s="223" t="s">
        <v>471</v>
      </c>
      <c r="H26" s="213">
        <v>300</v>
      </c>
    </row>
    <row r="27" spans="1:11" ht="48.6" customHeight="1">
      <c r="A27" s="423"/>
      <c r="B27" s="208">
        <v>2</v>
      </c>
      <c r="C27" s="229" t="s">
        <v>472</v>
      </c>
      <c r="D27" s="181">
        <v>400</v>
      </c>
      <c r="E27" s="181">
        <v>1</v>
      </c>
      <c r="F27" s="181">
        <f>D27*E27</f>
        <v>400</v>
      </c>
      <c r="G27" s="223" t="s">
        <v>473</v>
      </c>
      <c r="H27" s="213">
        <v>400</v>
      </c>
    </row>
    <row r="28" spans="1:11" ht="36" customHeight="1">
      <c r="A28" s="424"/>
      <c r="B28" s="387" t="s">
        <v>446</v>
      </c>
      <c r="C28" s="388"/>
      <c r="D28" s="388"/>
      <c r="E28" s="388"/>
      <c r="F28" s="389"/>
      <c r="G28" s="230"/>
      <c r="H28" s="172">
        <f>SUM(H26:H27)</f>
        <v>700</v>
      </c>
    </row>
    <row r="29" spans="1:11" ht="36" customHeight="1">
      <c r="A29" s="447" t="s">
        <v>492</v>
      </c>
      <c r="B29" s="388"/>
      <c r="C29" s="388"/>
      <c r="D29" s="388"/>
      <c r="E29" s="388"/>
      <c r="F29" s="389"/>
      <c r="G29" s="230"/>
      <c r="H29" s="172">
        <f>SUM(H30,H33,H38)</f>
        <v>654</v>
      </c>
    </row>
    <row r="30" spans="1:11" ht="39.950000000000003" customHeight="1">
      <c r="A30" s="455" t="s">
        <v>474</v>
      </c>
      <c r="B30" s="384"/>
      <c r="C30" s="384"/>
      <c r="D30" s="384"/>
      <c r="E30" s="384"/>
      <c r="F30" s="384"/>
      <c r="G30" s="170"/>
      <c r="H30" s="172">
        <f>SUM(H32)</f>
        <v>51</v>
      </c>
    </row>
    <row r="31" spans="1:11" ht="58.35" customHeight="1">
      <c r="A31" s="451" t="s">
        <v>475</v>
      </c>
      <c r="B31" s="208">
        <v>1</v>
      </c>
      <c r="C31" s="229" t="s">
        <v>476</v>
      </c>
      <c r="D31" s="181">
        <v>17</v>
      </c>
      <c r="E31" s="181">
        <v>3</v>
      </c>
      <c r="F31" s="181">
        <f>D31*E31</f>
        <v>51</v>
      </c>
      <c r="G31" s="223" t="s">
        <v>477</v>
      </c>
      <c r="H31" s="172">
        <v>51</v>
      </c>
    </row>
    <row r="32" spans="1:11" ht="42" customHeight="1">
      <c r="A32" s="402"/>
      <c r="B32" s="452" t="s">
        <v>478</v>
      </c>
      <c r="C32" s="453"/>
      <c r="D32" s="453"/>
      <c r="E32" s="453"/>
      <c r="F32" s="454"/>
      <c r="G32" s="171"/>
      <c r="H32" s="172">
        <f>SUM(H31:H31)</f>
        <v>51</v>
      </c>
    </row>
    <row r="33" spans="1:9" ht="38.25" customHeight="1">
      <c r="A33" s="448" t="s">
        <v>479</v>
      </c>
      <c r="B33" s="449"/>
      <c r="C33" s="449"/>
      <c r="D33" s="449"/>
      <c r="E33" s="449"/>
      <c r="F33" s="450"/>
      <c r="G33" s="170"/>
      <c r="H33" s="172">
        <f>SUM(H35,H37)</f>
        <v>135</v>
      </c>
    </row>
    <row r="34" spans="1:9" ht="80.25" customHeight="1">
      <c r="A34" s="451" t="s">
        <v>405</v>
      </c>
      <c r="B34" s="208">
        <v>1</v>
      </c>
      <c r="C34" s="229" t="s">
        <v>480</v>
      </c>
      <c r="D34" s="181">
        <v>14</v>
      </c>
      <c r="E34" s="181">
        <v>13</v>
      </c>
      <c r="F34" s="181">
        <f>D34*E34</f>
        <v>182</v>
      </c>
      <c r="G34" s="228" t="s">
        <v>481</v>
      </c>
      <c r="H34" s="172"/>
    </row>
    <row r="35" spans="1:9" ht="37.5" customHeight="1">
      <c r="A35" s="386"/>
      <c r="B35" s="452" t="s">
        <v>446</v>
      </c>
      <c r="C35" s="453"/>
      <c r="D35" s="453"/>
      <c r="E35" s="453"/>
      <c r="F35" s="454"/>
      <c r="G35" s="171"/>
      <c r="H35" s="172">
        <f>SUM(H34)</f>
        <v>0</v>
      </c>
    </row>
    <row r="36" spans="1:9" ht="55.35" customHeight="1">
      <c r="A36" s="231" t="s">
        <v>482</v>
      </c>
      <c r="B36" s="208">
        <v>1</v>
      </c>
      <c r="C36" s="229" t="s">
        <v>483</v>
      </c>
      <c r="D36" s="181">
        <v>27</v>
      </c>
      <c r="E36" s="181">
        <v>5</v>
      </c>
      <c r="F36" s="181">
        <f>D36*E36</f>
        <v>135</v>
      </c>
      <c r="G36" s="228" t="s">
        <v>484</v>
      </c>
      <c r="H36" s="172">
        <v>135</v>
      </c>
    </row>
    <row r="37" spans="1:9" ht="21.6" customHeight="1">
      <c r="A37" s="211"/>
      <c r="B37" s="452" t="s">
        <v>446</v>
      </c>
      <c r="C37" s="453"/>
      <c r="D37" s="453"/>
      <c r="E37" s="453"/>
      <c r="F37" s="454"/>
      <c r="G37" s="171"/>
      <c r="H37" s="172">
        <f>SUM(H36:H36)</f>
        <v>135</v>
      </c>
      <c r="I37" s="232"/>
    </row>
    <row r="38" spans="1:9" ht="33" customHeight="1">
      <c r="A38" s="448" t="s">
        <v>485</v>
      </c>
      <c r="B38" s="449"/>
      <c r="C38" s="449"/>
      <c r="D38" s="449"/>
      <c r="E38" s="449"/>
      <c r="F38" s="450"/>
      <c r="G38" s="170"/>
      <c r="H38" s="172">
        <f>SUM(H40)</f>
        <v>468</v>
      </c>
    </row>
    <row r="39" spans="1:9" ht="39.950000000000003" customHeight="1">
      <c r="A39" s="451" t="s">
        <v>486</v>
      </c>
      <c r="B39" s="208">
        <v>1</v>
      </c>
      <c r="C39" s="206" t="s">
        <v>487</v>
      </c>
      <c r="D39" s="233">
        <v>39</v>
      </c>
      <c r="E39" s="181">
        <v>12</v>
      </c>
      <c r="F39" s="181">
        <f>D39*E39</f>
        <v>468</v>
      </c>
      <c r="G39" s="228" t="s">
        <v>488</v>
      </c>
      <c r="H39" s="172">
        <v>468</v>
      </c>
    </row>
    <row r="40" spans="1:9" s="185" customFormat="1" ht="27.75" customHeight="1">
      <c r="A40" s="402"/>
      <c r="B40" s="452" t="s">
        <v>446</v>
      </c>
      <c r="C40" s="453"/>
      <c r="D40" s="453"/>
      <c r="E40" s="453"/>
      <c r="F40" s="454"/>
      <c r="G40" s="171"/>
      <c r="H40" s="172">
        <f>SUM(H39:H39)</f>
        <v>468</v>
      </c>
    </row>
    <row r="41" spans="1:9" s="185" customFormat="1" ht="39.950000000000003" customHeight="1" thickBot="1">
      <c r="A41" s="444" t="s">
        <v>489</v>
      </c>
      <c r="B41" s="445"/>
      <c r="C41" s="445"/>
      <c r="D41" s="445"/>
      <c r="E41" s="445"/>
      <c r="F41" s="446"/>
      <c r="G41" s="234"/>
      <c r="H41" s="217">
        <f>SUM(H8,H29)</f>
        <v>8835</v>
      </c>
    </row>
    <row r="42" spans="1:9" s="185" customFormat="1" ht="39.950000000000003" customHeight="1">
      <c r="A42" s="164"/>
      <c r="B42" s="165"/>
      <c r="C42" s="165"/>
      <c r="D42" s="235"/>
      <c r="E42" s="235"/>
      <c r="F42" s="236"/>
      <c r="G42" s="236"/>
      <c r="H42" s="238"/>
    </row>
    <row r="43" spans="1:9" ht="39.950000000000003" customHeight="1">
      <c r="B43" s="165"/>
      <c r="C43" s="165"/>
      <c r="D43" s="235"/>
      <c r="E43" s="235"/>
      <c r="F43" s="239"/>
      <c r="G43" s="237"/>
      <c r="H43" s="238"/>
    </row>
    <row r="44" spans="1:9" ht="60.75" customHeight="1">
      <c r="B44" s="165"/>
      <c r="C44" s="165"/>
      <c r="D44" s="235"/>
      <c r="E44" s="235"/>
      <c r="F44" s="239"/>
      <c r="G44" s="237"/>
      <c r="H44" s="238"/>
    </row>
    <row r="45" spans="1:9" ht="39.950000000000003" customHeight="1">
      <c r="B45" s="165"/>
      <c r="C45" s="165"/>
      <c r="D45" s="235"/>
      <c r="E45" s="235"/>
      <c r="F45" s="239"/>
      <c r="G45" s="237"/>
      <c r="H45" s="238"/>
    </row>
    <row r="46" spans="1:9" ht="39.950000000000003" customHeight="1"/>
    <row r="47" spans="1:9" ht="39.950000000000003" customHeight="1"/>
    <row r="48" spans="1:9" ht="39.950000000000003" customHeight="1"/>
    <row r="49" ht="39.950000000000003" customHeight="1"/>
    <row r="50" ht="39.950000000000003" customHeight="1"/>
    <row r="51" ht="37.35" customHeight="1"/>
    <row r="52" ht="39.950000000000003" customHeight="1"/>
    <row r="53" ht="35.450000000000003" customHeight="1"/>
    <row r="54" ht="30.6" customHeight="1"/>
    <row r="55" ht="39.950000000000003" customHeight="1"/>
    <row r="56" ht="39.950000000000003" customHeight="1"/>
    <row r="57" ht="39.950000000000003" customHeight="1"/>
    <row r="58" ht="39.950000000000003" customHeight="1"/>
    <row r="59" ht="39.950000000000003" customHeight="1"/>
    <row r="60" ht="39.950000000000003" customHeight="1"/>
    <row r="61" ht="39.950000000000003" customHeight="1"/>
    <row r="62" ht="39.950000000000003" customHeight="1"/>
    <row r="63" ht="39.950000000000003" customHeight="1"/>
    <row r="64" ht="39.950000000000003" customHeight="1"/>
    <row r="65" ht="39.950000000000003" customHeight="1"/>
    <row r="66" ht="23.25" customHeight="1"/>
    <row r="67" ht="30.75" customHeight="1"/>
    <row r="68" ht="21" customHeight="1"/>
    <row r="69" ht="30" customHeight="1"/>
    <row r="70" ht="39.950000000000003" customHeight="1"/>
    <row r="71" ht="39.950000000000003" customHeight="1"/>
  </sheetData>
  <mergeCells count="28">
    <mergeCell ref="A1:H1"/>
    <mergeCell ref="A3:G6"/>
    <mergeCell ref="H3:H6"/>
    <mergeCell ref="A8:F8"/>
    <mergeCell ref="A9:A11"/>
    <mergeCell ref="B11:F11"/>
    <mergeCell ref="A12:A13"/>
    <mergeCell ref="B13:F13"/>
    <mergeCell ref="A14:A17"/>
    <mergeCell ref="B17:F17"/>
    <mergeCell ref="A18:A23"/>
    <mergeCell ref="B23:F23"/>
    <mergeCell ref="A24:A25"/>
    <mergeCell ref="B25:F25"/>
    <mergeCell ref="A26:A28"/>
    <mergeCell ref="B28:F28"/>
    <mergeCell ref="A30:F30"/>
    <mergeCell ref="A41:F41"/>
    <mergeCell ref="A29:F29"/>
    <mergeCell ref="A33:F33"/>
    <mergeCell ref="A34:A35"/>
    <mergeCell ref="B35:F35"/>
    <mergeCell ref="B37:F37"/>
    <mergeCell ref="A38:F38"/>
    <mergeCell ref="A39:A40"/>
    <mergeCell ref="B40:F40"/>
    <mergeCell ref="A31:A32"/>
    <mergeCell ref="B32:F32"/>
  </mergeCells>
  <phoneticPr fontId="75" type="noConversion"/>
  <printOptions horizontalCentered="1"/>
  <pageMargins left="0.35433070866141736" right="0.35433070866141736" top="0.59055118110236227" bottom="0.78740157480314965" header="0.51181102362204722" footer="0.51181102362204722"/>
  <pageSetup paperSize="9" orientation="landscape" r:id="rId1"/>
  <headerFooter alignWithMargins="0">
    <oddFooter>第 &amp;P 頁，共 &amp;N 頁</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工作表</vt:lpstr>
      </vt:variant>
      <vt:variant>
        <vt:i4>8</vt:i4>
      </vt:variant>
      <vt:variant>
        <vt:lpstr>已命名的範圍</vt:lpstr>
      </vt:variant>
      <vt:variant>
        <vt:i4>7</vt:i4>
      </vt:variant>
    </vt:vector>
  </HeadingPairs>
  <TitlesOfParts>
    <vt:vector size="15" baseType="lpstr">
      <vt:lpstr>表1設備預算需求調查表</vt:lpstr>
      <vt:lpstr>表2全校基本營運及需求調查表</vt:lpstr>
      <vt:lpstr>表3專項及新增計畫業務費</vt:lpstr>
      <vt:lpstr>表4定期維護</vt:lpstr>
      <vt:lpstr>(表4-1)定期維護112年分配明細</vt:lpstr>
      <vt:lpstr>表5重大修繕</vt:lpstr>
      <vt:lpstr>表6電腦硬體明細表</vt:lpstr>
      <vt:lpstr>表7電腦軟體明細表</vt:lpstr>
      <vt:lpstr>'(表4-1)定期維護112年分配明細'!Print_Area</vt:lpstr>
      <vt:lpstr>表1設備預算需求調查表!Print_Area</vt:lpstr>
      <vt:lpstr>表2全校基本營運及需求調查表!Print_Area</vt:lpstr>
      <vt:lpstr>表3專項及新增計畫業務費!Print_Area</vt:lpstr>
      <vt:lpstr>表4定期維護!Print_Area</vt:lpstr>
      <vt:lpstr>表5重大修繕!Print_Area</vt:lpstr>
      <vt:lpstr>'(表4-1)定期維護112年分配明細'!Print_Titles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dc:description/>
  <cp:lastModifiedBy>USER</cp:lastModifiedBy>
  <cp:revision>0</cp:revision>
  <cp:lastPrinted>2023-09-05T06:46:20Z</cp:lastPrinted>
  <dcterms:created xsi:type="dcterms:W3CDTF">2006-09-12T03:31:45Z</dcterms:created>
  <dcterms:modified xsi:type="dcterms:W3CDTF">2023-09-06T02:57:33Z</dcterms:modified>
  <dc:language>zh-TW</dc:language>
</cp:coreProperties>
</file>