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3"/>
  <workbookPr/>
  <mc:AlternateContent xmlns:mc="http://schemas.openxmlformats.org/markup-compatibility/2006">
    <mc:Choice Requires="x15">
      <x15ac:absPath xmlns:x15ac="http://schemas.microsoft.com/office/spreadsheetml/2010/11/ac" url="E:\預算分配\114\預算分配需求調查\"/>
    </mc:Choice>
  </mc:AlternateContent>
  <xr:revisionPtr revIDLastSave="0" documentId="13_ncr:1_{64579191-99B5-4502-A707-2872663C3E74}" xr6:coauthVersionLast="36" xr6:coauthVersionMax="36" xr10:uidLastSave="{00000000-0000-0000-0000-000000000000}"/>
  <bookViews>
    <workbookView xWindow="0" yWindow="0" windowWidth="16380" windowHeight="8190" tabRatio="783" firstSheet="1" activeTab="1" xr2:uid="{00000000-000D-0000-FFFF-FFFF00000000}"/>
  </bookViews>
  <sheets>
    <sheet name="表1設備預算需求調查表" sheetId="1" r:id="rId1"/>
    <sheet name="表2全校基本營運及需求調查表" sheetId="2" r:id="rId2"/>
    <sheet name="表3專項及新增計畫業務費" sheetId="3" r:id="rId3"/>
    <sheet name="表4定期維護" sheetId="4" r:id="rId4"/>
    <sheet name="(表4-1)定期維護113年分配核定表" sheetId="12" r:id="rId5"/>
    <sheet name="表5重大修繕" sheetId="6" r:id="rId6"/>
    <sheet name="表6電腦硬體預算需求" sheetId="13" r:id="rId7"/>
    <sheet name="表7電腦軟體預算需求" sheetId="14" r:id="rId8"/>
  </sheets>
  <definedNames>
    <definedName name="_xlnm._FilterDatabase" localSheetId="6" hidden="1">表6電腦硬體預算需求!$C$52:$H$75</definedName>
    <definedName name="_xlnm.Print_Area" localSheetId="4">'(表4-1)定期維護113年分配核定表'!$A$1:$G$86</definedName>
    <definedName name="_xlnm.Print_Area" localSheetId="0">表1設備預算需求調查表!$A$1:$J$21</definedName>
    <definedName name="_xlnm.Print_Area" localSheetId="1">表2全校基本營運及需求調查表!$A$1:$F$55</definedName>
    <definedName name="_xlnm.Print_Area" localSheetId="2">表3專項及新增計畫業務費!$A$1:$F$33</definedName>
    <definedName name="_xlnm.Print_Area" localSheetId="3">表4定期維護!$A$1:$H$21</definedName>
    <definedName name="_xlnm.Print_Area" localSheetId="5">表5重大修繕!$A$1:$F$10</definedName>
    <definedName name="_xlnm.Print_Area" localSheetId="6">表6電腦硬體預算需求!$A$1:$H$108</definedName>
    <definedName name="_xlnm.Print_Area" localSheetId="7">表7電腦軟體預算需求!$A$1:$H$37</definedName>
    <definedName name="_xlnm.Print_Titles" localSheetId="4">'(表4-1)定期維護113年分配核定表'!$1:$5</definedName>
    <definedName name="_xlnm.Print_Titles" localSheetId="6">表6電腦硬體預算需求!$1:$4</definedName>
    <definedName name="_xlnm.Print_Titles" localSheetId="7">表7電腦軟體預算需求!$1:$4</definedName>
  </definedNames>
  <calcPr calcId="191029"/>
  <extLst>
    <ext xmlns:loext="http://schemas.libreoffice.org/" uri="{7626C862-2A13-11E5-B345-FEFF819CDC9F}">
      <loext:extCalcPr stringRefSyntax="CalcA1ExcelA1"/>
    </ext>
  </extLst>
</workbook>
</file>

<file path=xl/calcChain.xml><?xml version="1.0" encoding="utf-8"?>
<calcChain xmlns="http://schemas.openxmlformats.org/spreadsheetml/2006/main">
  <c r="H21" i="14" l="1"/>
  <c r="F21" i="14"/>
  <c r="H36" i="14" l="1"/>
  <c r="H32" i="14" s="1"/>
  <c r="F35" i="14"/>
  <c r="F34" i="14"/>
  <c r="F33" i="14"/>
  <c r="F36" i="14" s="1"/>
  <c r="F32" i="14" s="1"/>
  <c r="H31" i="14"/>
  <c r="F30" i="14"/>
  <c r="F31" i="14" s="1"/>
  <c r="H29" i="14"/>
  <c r="H26" i="14" s="1"/>
  <c r="F28" i="14"/>
  <c r="F27" i="14"/>
  <c r="H25" i="14"/>
  <c r="F24" i="14"/>
  <c r="F25" i="14" s="1"/>
  <c r="H23" i="14"/>
  <c r="F22" i="14"/>
  <c r="F23" i="14" s="1"/>
  <c r="H19" i="14"/>
  <c r="F18" i="14"/>
  <c r="F17" i="14"/>
  <c r="H16" i="14"/>
  <c r="F15" i="14"/>
  <c r="F14" i="14"/>
  <c r="F13" i="14"/>
  <c r="H12" i="14"/>
  <c r="F11" i="14"/>
  <c r="F10" i="14"/>
  <c r="F9" i="14"/>
  <c r="F8" i="14"/>
  <c r="F7" i="14"/>
  <c r="F6" i="14"/>
  <c r="H107" i="13"/>
  <c r="F106" i="13"/>
  <c r="F105" i="13"/>
  <c r="F107" i="13" s="1"/>
  <c r="H104" i="13"/>
  <c r="F103" i="13"/>
  <c r="F102" i="13"/>
  <c r="F104" i="13" s="1"/>
  <c r="H101" i="13"/>
  <c r="F100" i="13"/>
  <c r="F99" i="13"/>
  <c r="F98" i="13"/>
  <c r="F101" i="13" s="1"/>
  <c r="H97" i="13"/>
  <c r="F96" i="13"/>
  <c r="F95" i="13"/>
  <c r="F97" i="13" s="1"/>
  <c r="H94" i="13"/>
  <c r="F93" i="13"/>
  <c r="F92" i="13"/>
  <c r="F94" i="13" s="1"/>
  <c r="H90" i="13"/>
  <c r="F89" i="13"/>
  <c r="F88" i="13"/>
  <c r="F87" i="13"/>
  <c r="F86" i="13"/>
  <c r="F85" i="13"/>
  <c r="F84" i="13"/>
  <c r="F90" i="13" s="1"/>
  <c r="H83" i="13"/>
  <c r="H76" i="13" s="1"/>
  <c r="F82" i="13"/>
  <c r="F83" i="13" s="1"/>
  <c r="H81" i="13"/>
  <c r="F80" i="13"/>
  <c r="F81" i="13" s="1"/>
  <c r="H79" i="13"/>
  <c r="F78" i="13"/>
  <c r="F77" i="13"/>
  <c r="H75" i="13"/>
  <c r="F74" i="13"/>
  <c r="F75" i="13" s="1"/>
  <c r="F73" i="13"/>
  <c r="H72" i="13"/>
  <c r="H57" i="13" s="1"/>
  <c r="F71" i="13"/>
  <c r="F70" i="13"/>
  <c r="F69" i="13"/>
  <c r="F68" i="13"/>
  <c r="F72" i="13" s="1"/>
  <c r="H67" i="13"/>
  <c r="F66" i="13"/>
  <c r="F65" i="13"/>
  <c r="F64" i="13"/>
  <c r="H63" i="13"/>
  <c r="F62" i="13"/>
  <c r="F61" i="13"/>
  <c r="H60" i="13"/>
  <c r="F59" i="13"/>
  <c r="F58" i="13"/>
  <c r="F60" i="13" s="1"/>
  <c r="H56" i="13"/>
  <c r="F55" i="13"/>
  <c r="F54" i="13"/>
  <c r="F56" i="13" s="1"/>
  <c r="H53" i="13"/>
  <c r="F52" i="13"/>
  <c r="F53" i="13" s="1"/>
  <c r="H51" i="13"/>
  <c r="F50" i="13"/>
  <c r="F51" i="13" s="1"/>
  <c r="H49" i="13"/>
  <c r="F48" i="13"/>
  <c r="F49" i="13" s="1"/>
  <c r="F47" i="13" s="1"/>
  <c r="H45" i="13"/>
  <c r="F44" i="13"/>
  <c r="F45" i="13" s="1"/>
  <c r="H43" i="13"/>
  <c r="F42" i="13"/>
  <c r="F43" i="13" s="1"/>
  <c r="H41" i="13"/>
  <c r="F40" i="13"/>
  <c r="F41" i="13" s="1"/>
  <c r="H39" i="13"/>
  <c r="F38" i="13"/>
  <c r="F39" i="13" s="1"/>
  <c r="H37" i="13"/>
  <c r="F37" i="13"/>
  <c r="F36" i="13"/>
  <c r="H35" i="13"/>
  <c r="F34" i="13"/>
  <c r="F33" i="13"/>
  <c r="F35" i="13" s="1"/>
  <c r="H32" i="13"/>
  <c r="F31" i="13"/>
  <c r="F30" i="13"/>
  <c r="H29" i="13"/>
  <c r="F28" i="13"/>
  <c r="F29" i="13" s="1"/>
  <c r="H27" i="13"/>
  <c r="F26" i="13"/>
  <c r="F25" i="13"/>
  <c r="F24" i="13"/>
  <c r="H23" i="13"/>
  <c r="F22" i="13"/>
  <c r="F21" i="13"/>
  <c r="F23" i="13" s="1"/>
  <c r="H20" i="13"/>
  <c r="F19" i="13"/>
  <c r="F18" i="13"/>
  <c r="F17" i="13"/>
  <c r="H16" i="13"/>
  <c r="F15" i="13"/>
  <c r="F14" i="13"/>
  <c r="F13" i="13"/>
  <c r="F12" i="13"/>
  <c r="F11" i="13"/>
  <c r="F10" i="13"/>
  <c r="F9" i="13"/>
  <c r="F8" i="13"/>
  <c r="F7" i="13"/>
  <c r="F6" i="13"/>
  <c r="H5" i="14" l="1"/>
  <c r="F16" i="14"/>
  <c r="F29" i="14"/>
  <c r="F26" i="14" s="1"/>
  <c r="F19" i="14"/>
  <c r="H20" i="14"/>
  <c r="H37" i="14" s="1"/>
  <c r="F12" i="14"/>
  <c r="F5" i="14" s="1"/>
  <c r="H47" i="13"/>
  <c r="H46" i="13" s="1"/>
  <c r="H108" i="13" s="1"/>
  <c r="F63" i="13"/>
  <c r="F57" i="13" s="1"/>
  <c r="F46" i="13" s="1"/>
  <c r="F67" i="13"/>
  <c r="F32" i="13"/>
  <c r="F79" i="13"/>
  <c r="F76" i="13" s="1"/>
  <c r="F20" i="13"/>
  <c r="H5" i="13"/>
  <c r="F16" i="13"/>
  <c r="F91" i="13"/>
  <c r="F27" i="13"/>
  <c r="H91" i="13"/>
  <c r="F20" i="14" l="1"/>
  <c r="F37" i="14" s="1"/>
  <c r="F5" i="13"/>
  <c r="F108" i="13" s="1"/>
  <c r="F9" i="6"/>
  <c r="E86" i="12" l="1"/>
  <c r="D86" i="12"/>
  <c r="C46" i="2" l="1"/>
  <c r="E9" i="6" l="1"/>
  <c r="E16" i="4"/>
  <c r="D16" i="4"/>
  <c r="F15" i="1"/>
  <c r="F14" i="1"/>
  <c r="F13" i="1"/>
  <c r="F12" i="1"/>
  <c r="F11" i="1"/>
  <c r="F10" i="1"/>
  <c r="F9" i="1"/>
  <c r="F8" i="1"/>
  <c r="F7" i="1"/>
  <c r="F16" i="1" l="1"/>
</calcChain>
</file>

<file path=xl/sharedStrings.xml><?xml version="1.0" encoding="utf-8"?>
<sst xmlns="http://schemas.openxmlformats.org/spreadsheetml/2006/main" count="672" uniqueCount="462">
  <si>
    <r>
      <rPr>
        <sz val="12"/>
        <color rgb="FF000000"/>
        <rFont val="微軟正黑體"/>
        <family val="2"/>
        <charset val="136"/>
      </rPr>
      <t>表</t>
    </r>
    <r>
      <rPr>
        <sz val="12"/>
        <color rgb="FF000000"/>
        <rFont val="微軟正黑體"/>
        <family val="2"/>
        <charset val="136"/>
      </rPr>
      <t>1</t>
    </r>
  </si>
  <si>
    <t>國立臺中教育大學</t>
  </si>
  <si>
    <r>
      <rPr>
        <b/>
        <sz val="12"/>
        <color rgb="FF000000"/>
        <rFont val="微軟正黑體"/>
        <family val="2"/>
        <charset val="136"/>
      </rPr>
      <t>單位</t>
    </r>
    <r>
      <rPr>
        <sz val="12"/>
        <color rgb="FF000000"/>
        <rFont val="微軟正黑體"/>
        <family val="2"/>
        <charset val="136"/>
      </rPr>
      <t>名稱：</t>
    </r>
  </si>
  <si>
    <t>單位：新台幣元</t>
  </si>
  <si>
    <t>科目類別</t>
  </si>
  <si>
    <t>優先順序</t>
  </si>
  <si>
    <t>設備名稱</t>
  </si>
  <si>
    <t>數量</t>
  </si>
  <si>
    <r>
      <rPr>
        <sz val="12"/>
        <color rgb="FF000000"/>
        <rFont val="微軟正黑體"/>
        <family val="2"/>
        <charset val="136"/>
      </rPr>
      <t>單價</t>
    </r>
    <r>
      <rPr>
        <sz val="12"/>
        <color rgb="FF000000"/>
        <rFont val="微軟正黑體"/>
        <family val="2"/>
        <charset val="136"/>
      </rPr>
      <t>(</t>
    </r>
    <r>
      <rPr>
        <sz val="12"/>
        <color rgb="FF000000"/>
        <rFont val="微軟正黑體"/>
        <family val="2"/>
        <charset val="136"/>
      </rPr>
      <t>元</t>
    </r>
    <r>
      <rPr>
        <sz val="12"/>
        <color rgb="FF000000"/>
        <rFont val="微軟正黑體"/>
        <family val="2"/>
        <charset val="136"/>
      </rPr>
      <t>)</t>
    </r>
  </si>
  <si>
    <r>
      <rPr>
        <sz val="12"/>
        <color rgb="FF000000"/>
        <rFont val="微軟正黑體"/>
        <family val="2"/>
        <charset val="136"/>
      </rPr>
      <t>總金額</t>
    </r>
    <r>
      <rPr>
        <sz val="12"/>
        <color rgb="FF000000"/>
        <rFont val="微軟正黑體"/>
        <family val="2"/>
        <charset val="136"/>
      </rPr>
      <t>(</t>
    </r>
    <r>
      <rPr>
        <sz val="12"/>
        <color rgb="FF000000"/>
        <rFont val="微軟正黑體"/>
        <family val="2"/>
        <charset val="136"/>
      </rPr>
      <t>元</t>
    </r>
    <r>
      <rPr>
        <sz val="12"/>
        <color rgb="FF000000"/>
        <rFont val="微軟正黑體"/>
        <family val="2"/>
        <charset val="136"/>
      </rPr>
      <t>)</t>
    </r>
  </si>
  <si>
    <t>單位內部         該項設備         現有數量</t>
  </si>
  <si>
    <t>預計放          置地點</t>
  </si>
  <si>
    <r>
      <rPr>
        <sz val="12"/>
        <color rgb="FF000000"/>
        <rFont val="微軟正黑體"/>
        <family val="2"/>
        <charset val="136"/>
      </rPr>
      <t xml:space="preserve">需求原因說明                                </t>
    </r>
    <r>
      <rPr>
        <sz val="12"/>
        <color rgb="FFFF0000"/>
        <rFont val="微軟正黑體"/>
        <family val="2"/>
        <charset val="136"/>
      </rPr>
      <t xml:space="preserve"> </t>
    </r>
    <r>
      <rPr>
        <b/>
        <sz val="10"/>
        <color rgb="FFFF0000"/>
        <rFont val="微軟正黑體"/>
        <family val="2"/>
        <charset val="136"/>
      </rPr>
      <t>(務必填寫新增或                                     汰換原因...)</t>
    </r>
  </si>
  <si>
    <r>
      <rPr>
        <sz val="12"/>
        <color rgb="FF000000"/>
        <rFont val="微軟正黑體"/>
        <family val="2"/>
        <charset val="136"/>
      </rPr>
      <t xml:space="preserve">其他設備
</t>
    </r>
    <r>
      <rPr>
        <sz val="12"/>
        <color rgb="FF000000"/>
        <rFont val="微軟正黑體"/>
        <family val="2"/>
        <charset val="136"/>
      </rPr>
      <t>(</t>
    </r>
    <r>
      <rPr>
        <sz val="12"/>
        <color rgb="FF000000"/>
        <rFont val="微軟正黑體"/>
        <family val="2"/>
        <charset val="136"/>
      </rPr>
      <t>或建築）</t>
    </r>
  </si>
  <si>
    <r>
      <rPr>
        <sz val="8"/>
        <color rgb="FFA6A6A6"/>
        <rFont val="微軟正黑體"/>
        <family val="2"/>
        <charset val="136"/>
      </rPr>
      <t>(</t>
    </r>
    <r>
      <rPr>
        <sz val="8"/>
        <color rgb="FFA6A6A6"/>
        <rFont val="微軟正黑體"/>
        <family val="2"/>
        <charset val="136"/>
      </rPr>
      <t>如不敷使用請自行增減</t>
    </r>
    <r>
      <rPr>
        <sz val="8"/>
        <color rgb="FFA6A6A6"/>
        <rFont val="微軟正黑體"/>
        <family val="2"/>
        <charset val="136"/>
      </rPr>
      <t>)</t>
    </r>
  </si>
  <si>
    <t>合計</t>
  </si>
  <si>
    <t xml:space="preserve">    填表說明：</t>
  </si>
  <si>
    <t>一、</t>
  </si>
  <si>
    <t>二、</t>
  </si>
  <si>
    <r>
      <rPr>
        <sz val="12"/>
        <color rgb="FF000000"/>
        <rFont val="微軟正黑體"/>
        <family val="2"/>
        <charset val="136"/>
      </rPr>
      <t>各行政單位填表時，</t>
    </r>
    <r>
      <rPr>
        <u/>
        <sz val="12"/>
        <color rgb="FF000000"/>
        <rFont val="微軟正黑體"/>
        <family val="2"/>
        <charset val="136"/>
      </rPr>
      <t>請檢視單位內部現有設備狀況後</t>
    </r>
    <r>
      <rPr>
        <sz val="12"/>
        <color rgb="FF000000"/>
        <rFont val="微軟正黑體"/>
        <family val="2"/>
        <charset val="136"/>
      </rPr>
      <t>，依實際需求彙整所屬之設備，統一排列優先順序後再彙送。</t>
    </r>
  </si>
  <si>
    <t>三、</t>
  </si>
  <si>
    <r>
      <rPr>
        <sz val="12"/>
        <color rgb="FFFF0000"/>
        <rFont val="微軟正黑體"/>
        <family val="2"/>
        <charset val="136"/>
      </rPr>
      <t>請</t>
    </r>
    <r>
      <rPr>
        <b/>
        <sz val="12"/>
        <color rgb="FFFF0000"/>
        <rFont val="微軟正黑體"/>
        <family val="2"/>
        <charset val="136"/>
      </rPr>
      <t>務必</t>
    </r>
    <r>
      <rPr>
        <sz val="12"/>
        <color rgb="FFFF0000"/>
        <rFont val="微軟正黑體"/>
        <family val="2"/>
        <charset val="136"/>
      </rPr>
      <t>提供各項設備之價格資料</t>
    </r>
    <r>
      <rPr>
        <sz val="12"/>
        <color rgb="FFFF0000"/>
        <rFont val="微軟正黑體"/>
        <family val="2"/>
        <charset val="136"/>
      </rPr>
      <t>(</t>
    </r>
    <r>
      <rPr>
        <sz val="12"/>
        <color rgb="FFFF0000"/>
        <rFont val="微軟正黑體"/>
        <family val="2"/>
        <charset val="136"/>
      </rPr>
      <t>如</t>
    </r>
    <r>
      <rPr>
        <sz val="12"/>
        <color rgb="FFFF0000"/>
        <rFont val="微軟正黑體"/>
        <family val="2"/>
        <charset val="136"/>
      </rPr>
      <t>:</t>
    </r>
    <r>
      <rPr>
        <sz val="12"/>
        <color rgb="FFFF0000"/>
        <rFont val="微軟正黑體"/>
        <family val="2"/>
        <charset val="136"/>
      </rPr>
      <t>估價單…</t>
    </r>
    <r>
      <rPr>
        <sz val="12"/>
        <color rgb="FFFF0000"/>
        <rFont val="微軟正黑體"/>
        <family val="2"/>
        <charset val="136"/>
      </rPr>
      <t>)</t>
    </r>
    <r>
      <rPr>
        <sz val="12"/>
        <color rgb="FFFF0000"/>
        <rFont val="微軟正黑體"/>
        <family val="2"/>
        <charset val="136"/>
      </rPr>
      <t>。</t>
    </r>
  </si>
  <si>
    <t>填表人：</t>
  </si>
  <si>
    <t>單位主管：</t>
  </si>
  <si>
    <t>表2</t>
  </si>
  <si>
    <r>
      <rPr>
        <sz val="18"/>
        <color rgb="FF000000"/>
        <rFont val="標楷體"/>
        <family val="4"/>
        <charset val="136"/>
      </rPr>
      <t xml:space="preserve">  單位</t>
    </r>
    <r>
      <rPr>
        <sz val="18"/>
        <color rgb="FF000000"/>
        <rFont val="標楷體"/>
        <family val="4"/>
        <charset val="136"/>
      </rPr>
      <t>:</t>
    </r>
    <r>
      <rPr>
        <sz val="18"/>
        <color rgb="FF000000"/>
        <rFont val="標楷體"/>
        <family val="4"/>
        <charset val="136"/>
      </rPr>
      <t xml:space="preserve">新臺幣元 </t>
    </r>
  </si>
  <si>
    <t>單   位</t>
  </si>
  <si>
    <t>項        目</t>
  </si>
  <si>
    <t xml:space="preserve">備註
</t>
  </si>
  <si>
    <t>學務處</t>
  </si>
  <si>
    <t>學生團體平安保險</t>
  </si>
  <si>
    <t>兼任校醫酬金</t>
  </si>
  <si>
    <t>兼任護理師</t>
  </si>
  <si>
    <t>兼任營養師</t>
  </si>
  <si>
    <r>
      <rPr>
        <sz val="20"/>
        <color rgb="FF000000"/>
        <rFont val="標楷體"/>
        <family val="4"/>
        <charset val="136"/>
      </rPr>
      <t>AED(</t>
    </r>
    <r>
      <rPr>
        <sz val="20"/>
        <color rgb="FF000000"/>
        <rFont val="標楷體"/>
        <family val="4"/>
        <charset val="136"/>
      </rPr>
      <t>自動體外心臟去顫電擊器</t>
    </r>
    <r>
      <rPr>
        <sz val="20"/>
        <color rgb="FF000000"/>
        <rFont val="標楷體"/>
        <family val="4"/>
        <charset val="136"/>
      </rPr>
      <t>)</t>
    </r>
    <r>
      <rPr>
        <sz val="20"/>
        <color rgb="FF000000"/>
        <rFont val="標楷體"/>
        <family val="4"/>
        <charset val="136"/>
      </rPr>
      <t>耗材費</t>
    </r>
  </si>
  <si>
    <t>總務處</t>
  </si>
  <si>
    <t>車輛保險費</t>
  </si>
  <si>
    <r>
      <rPr>
        <sz val="20"/>
        <color rgb="FF000000"/>
        <rFont val="標楷體"/>
        <family val="4"/>
        <charset val="136"/>
      </rPr>
      <t>學校建物</t>
    </r>
    <r>
      <rPr>
        <sz val="20"/>
        <color rgb="FF000000"/>
        <rFont val="標楷體"/>
        <family val="4"/>
        <charset val="136"/>
      </rPr>
      <t>(</t>
    </r>
    <r>
      <rPr>
        <sz val="20"/>
        <color rgb="FF000000"/>
        <rFont val="標楷體"/>
        <family val="4"/>
        <charset val="136"/>
      </rPr>
      <t>含動產</t>
    </r>
    <r>
      <rPr>
        <sz val="20"/>
        <color rgb="FF000000"/>
        <rFont val="標楷體"/>
        <family val="4"/>
        <charset val="136"/>
      </rPr>
      <t>)</t>
    </r>
    <r>
      <rPr>
        <sz val="20"/>
        <color rgb="FF000000"/>
        <rFont val="標楷體"/>
        <family val="4"/>
        <charset val="136"/>
      </rPr>
      <t>火險、地震險保險費</t>
    </r>
  </si>
  <si>
    <t>保全人力</t>
  </si>
  <si>
    <t>廢棄物清運</t>
  </si>
  <si>
    <t>車輛規費與稅捐</t>
  </si>
  <si>
    <t>車輛油費</t>
  </si>
  <si>
    <t>人事室</t>
  </si>
  <si>
    <t>校務基金進用人員</t>
  </si>
  <si>
    <t>兼任教師加保勞健保勞退支出</t>
  </si>
  <si>
    <t>進用身障工讀生</t>
  </si>
  <si>
    <t>進用原住民工讀生</t>
  </si>
  <si>
    <t>秘書室</t>
  </si>
  <si>
    <t>公關費</t>
  </si>
  <si>
    <t>師培處</t>
  </si>
  <si>
    <t>大五實習差旅費</t>
  </si>
  <si>
    <t>計網中心</t>
  </si>
  <si>
    <r>
      <rPr>
        <sz val="20"/>
        <color rgb="FF000000"/>
        <rFont val="標楷體"/>
        <family val="4"/>
        <charset val="136"/>
      </rPr>
      <t>CA</t>
    </r>
    <r>
      <rPr>
        <sz val="20"/>
        <color rgb="FF000000"/>
        <rFont val="標楷體"/>
        <family val="4"/>
        <charset val="136"/>
      </rPr>
      <t>微軟教職員授權續約</t>
    </r>
  </si>
  <si>
    <t>個資保護管理顧問費</t>
  </si>
  <si>
    <t>電路租用費</t>
  </si>
  <si>
    <r>
      <rPr>
        <sz val="20"/>
        <color rgb="FF000000"/>
        <rFont val="標楷體"/>
        <family val="4"/>
        <charset val="136"/>
      </rPr>
      <t>ISMS</t>
    </r>
    <r>
      <rPr>
        <sz val="20"/>
        <color rgb="FF000000"/>
        <rFont val="標楷體"/>
        <family val="4"/>
        <charset val="136"/>
      </rPr>
      <t>輔導與驗證費</t>
    </r>
  </si>
  <si>
    <t>網站弱點掃描</t>
  </si>
  <si>
    <t>系統滲透測試</t>
  </si>
  <si>
    <t>資通安全健診</t>
  </si>
  <si>
    <t>資通安全法輔導案</t>
  </si>
  <si>
    <r>
      <rPr>
        <sz val="20"/>
        <color rgb="FF000000"/>
        <rFont val="標楷體"/>
        <family val="4"/>
        <charset val="136"/>
      </rPr>
      <t>網站加密憑證（</t>
    </r>
    <r>
      <rPr>
        <sz val="20"/>
        <color rgb="FF000000"/>
        <rFont val="標楷體"/>
        <family val="4"/>
        <charset val="136"/>
      </rPr>
      <t>HTTPS</t>
    </r>
    <r>
      <rPr>
        <sz val="20"/>
        <color rgb="FF000000"/>
        <rFont val="標楷體"/>
        <family val="4"/>
        <charset val="136"/>
      </rPr>
      <t>）</t>
    </r>
  </si>
  <si>
    <r>
      <rPr>
        <sz val="20"/>
        <color rgb="FF000000"/>
        <rFont val="標楷體"/>
        <family val="4"/>
        <charset val="136"/>
      </rPr>
      <t>資通安全弱點通報（</t>
    </r>
    <r>
      <rPr>
        <sz val="20"/>
        <color rgb="FF000000"/>
        <rFont val="標楷體"/>
        <family val="4"/>
        <charset val="136"/>
      </rPr>
      <t>VANS</t>
    </r>
    <r>
      <rPr>
        <sz val="20"/>
        <color rgb="FF000000"/>
        <rFont val="標楷體"/>
        <family val="4"/>
        <charset val="136"/>
      </rPr>
      <t>）</t>
    </r>
  </si>
  <si>
    <t>全校</t>
  </si>
  <si>
    <t>講座鐘點費</t>
  </si>
  <si>
    <t>合    計</t>
  </si>
  <si>
    <r>
      <rPr>
        <sz val="12"/>
        <color rgb="FF000000"/>
        <rFont val="微軟正黑體"/>
        <family val="2"/>
        <charset val="136"/>
      </rPr>
      <t>表</t>
    </r>
    <r>
      <rPr>
        <sz val="12"/>
        <color rgb="FF000000"/>
        <rFont val="微軟正黑體"/>
        <family val="2"/>
        <charset val="136"/>
      </rPr>
      <t>3</t>
    </r>
  </si>
  <si>
    <t>單位名稱：</t>
  </si>
  <si>
    <r>
      <rPr>
        <sz val="12"/>
        <color rgb="FF000000"/>
        <rFont val="微軟正黑體"/>
        <family val="2"/>
        <charset val="136"/>
      </rPr>
      <t xml:space="preserve">計畫名稱
</t>
    </r>
    <r>
      <rPr>
        <sz val="12"/>
        <color rgb="FF000000"/>
        <rFont val="微軟正黑體"/>
        <family val="2"/>
        <charset val="136"/>
      </rPr>
      <t>(</t>
    </r>
    <r>
      <rPr>
        <sz val="12"/>
        <color rgb="FF000000"/>
        <rFont val="微軟正黑體"/>
        <family val="2"/>
        <charset val="136"/>
      </rPr>
      <t>或活動項目</t>
    </r>
    <r>
      <rPr>
        <sz val="12"/>
        <color rgb="FF000000"/>
        <rFont val="微軟正黑體"/>
        <family val="2"/>
        <charset val="136"/>
      </rPr>
      <t>)</t>
    </r>
  </si>
  <si>
    <r>
      <rPr>
        <sz val="12"/>
        <color rgb="FF000000"/>
        <rFont val="微軟正黑體"/>
        <family val="2"/>
        <charset val="136"/>
      </rPr>
      <t xml:space="preserve">需求原因說明及計算式                            </t>
    </r>
    <r>
      <rPr>
        <sz val="12"/>
        <color rgb="FF000000"/>
        <rFont val="微軟正黑體"/>
        <family val="2"/>
        <charset val="136"/>
      </rPr>
      <t>(</t>
    </r>
    <r>
      <rPr>
        <sz val="12"/>
        <color rgb="FF000000"/>
        <rFont val="微軟正黑體"/>
        <family val="2"/>
        <charset val="136"/>
      </rPr>
      <t>或另附計畫書</t>
    </r>
    <r>
      <rPr>
        <sz val="12"/>
        <color rgb="FF000000"/>
        <rFont val="微軟正黑體"/>
        <family val="2"/>
        <charset val="136"/>
      </rPr>
      <t>)</t>
    </r>
  </si>
  <si>
    <t>是否以後年度需繼續辦理</t>
  </si>
  <si>
    <r>
      <rPr>
        <sz val="8"/>
        <color rgb="FF808080"/>
        <rFont val="微軟正黑體"/>
        <family val="2"/>
        <charset val="136"/>
      </rPr>
      <t>(</t>
    </r>
    <r>
      <rPr>
        <sz val="8"/>
        <color rgb="FF808080"/>
        <rFont val="微軟正黑體"/>
        <family val="2"/>
        <charset val="136"/>
      </rPr>
      <t>如不敷使用請自行增減</t>
    </r>
    <r>
      <rPr>
        <sz val="8"/>
        <color rgb="FF808080"/>
        <rFont val="微軟正黑體"/>
        <family val="2"/>
        <charset val="136"/>
      </rPr>
      <t>)</t>
    </r>
  </si>
  <si>
    <t>總計</t>
  </si>
  <si>
    <t>填表說明：</t>
  </si>
  <si>
    <r>
      <rPr>
        <sz val="12"/>
        <color rgb="FF000000"/>
        <rFont val="微軟正黑體"/>
        <family val="2"/>
        <charset val="136"/>
      </rPr>
      <t>本調查表由</t>
    </r>
    <r>
      <rPr>
        <b/>
        <u/>
        <sz val="12"/>
        <color rgb="FFFF0000"/>
        <rFont val="微軟正黑體"/>
        <family val="2"/>
        <charset val="136"/>
      </rPr>
      <t>一級行政單位</t>
    </r>
    <r>
      <rPr>
        <u/>
        <sz val="12"/>
        <color rgb="FF000000"/>
        <rFont val="微軟正黑體"/>
        <family val="2"/>
        <charset val="136"/>
      </rPr>
      <t>彙整所屬需求後合併填報送主計室彙整</t>
    </r>
    <r>
      <rPr>
        <sz val="12"/>
        <color rgb="FF000000"/>
        <rFont val="微軟正黑體"/>
        <family val="2"/>
        <charset val="136"/>
      </rPr>
      <t>；場地管理單位</t>
    </r>
    <r>
      <rPr>
        <sz val="12"/>
        <color rgb="FF000000"/>
        <rFont val="微軟正黑體"/>
        <family val="2"/>
        <charset val="136"/>
      </rPr>
      <t>(</t>
    </r>
    <r>
      <rPr>
        <sz val="12"/>
        <color rgb="FF000000"/>
        <rFont val="微軟正黑體"/>
        <family val="2"/>
        <charset val="136"/>
      </rPr>
      <t>音樂系</t>
    </r>
    <r>
      <rPr>
        <sz val="12"/>
        <color rgb="FF000000"/>
        <rFont val="微軟正黑體"/>
        <family val="2"/>
        <charset val="136"/>
      </rPr>
      <t>-</t>
    </r>
    <r>
      <rPr>
        <sz val="12"/>
        <color rgb="FF000000"/>
        <rFont val="微軟正黑體"/>
        <family val="2"/>
        <charset val="136"/>
      </rPr>
      <t>寶成演藝廳</t>
    </r>
    <r>
      <rPr>
        <sz val="12"/>
        <color rgb="FF000000"/>
        <rFont val="微軟正黑體"/>
        <family val="2"/>
        <charset val="136"/>
      </rPr>
      <t>)</t>
    </r>
    <r>
      <rPr>
        <sz val="12"/>
        <color rgb="FF000000"/>
        <rFont val="微軟正黑體"/>
        <family val="2"/>
        <charset val="136"/>
      </rPr>
      <t>由音樂系彙整需求後送主計室彙整。</t>
    </r>
  </si>
  <si>
    <t>如依法規、提經會議通過或簽奉核准需新增或增加經費時，請檢附相關附件。</t>
  </si>
  <si>
    <t>四、</t>
  </si>
  <si>
    <r>
      <rPr>
        <sz val="12"/>
        <color rgb="FF000000"/>
        <rFont val="微軟正黑體"/>
        <family val="2"/>
        <charset val="136"/>
      </rPr>
      <t>於本表送出前，請確認填列計畫</t>
    </r>
    <r>
      <rPr>
        <sz val="12"/>
        <color rgb="FF000000"/>
        <rFont val="微軟正黑體"/>
        <family val="2"/>
        <charset val="136"/>
      </rPr>
      <t>(</t>
    </r>
    <r>
      <rPr>
        <sz val="12"/>
        <color rgb="FF000000"/>
        <rFont val="微軟正黑體"/>
        <family val="2"/>
        <charset val="136"/>
      </rPr>
      <t>項目</t>
    </r>
    <r>
      <rPr>
        <sz val="12"/>
        <color rgb="FF000000"/>
        <rFont val="微軟正黑體"/>
        <family val="2"/>
        <charset val="136"/>
      </rPr>
      <t>)</t>
    </r>
    <r>
      <rPr>
        <sz val="12"/>
        <color rgb="FF000000"/>
        <rFont val="微軟正黑體"/>
        <family val="2"/>
        <charset val="136"/>
      </rPr>
      <t>無遺漏。</t>
    </r>
  </si>
  <si>
    <t>分機：</t>
  </si>
  <si>
    <r>
      <rPr>
        <sz val="12"/>
        <color rgb="FF000000"/>
        <rFont val="微軟正黑體"/>
        <family val="2"/>
        <charset val="136"/>
      </rPr>
      <t>表</t>
    </r>
    <r>
      <rPr>
        <sz val="12"/>
        <color rgb="FF000000"/>
        <rFont val="微軟正黑體"/>
        <family val="2"/>
        <charset val="136"/>
      </rPr>
      <t>4</t>
    </r>
  </si>
  <si>
    <t>編號</t>
  </si>
  <si>
    <t>需求單位</t>
  </si>
  <si>
    <t>維護項目</t>
  </si>
  <si>
    <t>合約               期限</t>
  </si>
  <si>
    <r>
      <rPr>
        <sz val="14"/>
        <color rgb="FF000000"/>
        <rFont val="微軟正黑體"/>
        <family val="2"/>
        <charset val="136"/>
      </rPr>
      <t xml:space="preserve">備註                                </t>
    </r>
    <r>
      <rPr>
        <sz val="14"/>
        <color rgb="FFFF0000"/>
        <rFont val="微軟正黑體"/>
        <family val="2"/>
        <charset val="136"/>
      </rPr>
      <t xml:space="preserve">         </t>
    </r>
    <r>
      <rPr>
        <b/>
        <sz val="11"/>
        <color rgb="FFFF0000"/>
        <rFont val="微軟正黑體"/>
        <family val="2"/>
        <charset val="136"/>
      </rPr>
      <t>(請簡要說明增減原因                                或計算方式)</t>
    </r>
  </si>
  <si>
    <r>
      <rPr>
        <sz val="9"/>
        <color rgb="FF808080"/>
        <rFont val="微軟正黑體"/>
        <family val="2"/>
        <charset val="136"/>
      </rPr>
      <t>(</t>
    </r>
    <r>
      <rPr>
        <sz val="9"/>
        <color rgb="FF808080"/>
        <rFont val="微軟正黑體"/>
        <family val="2"/>
        <charset val="136"/>
      </rPr>
      <t>如不敷使用請自行增減</t>
    </r>
    <r>
      <rPr>
        <sz val="9"/>
        <color rgb="FF808080"/>
        <rFont val="微軟正黑體"/>
        <family val="2"/>
        <charset val="136"/>
      </rPr>
      <t>)</t>
    </r>
  </si>
  <si>
    <t>教務處</t>
  </si>
  <si>
    <t>課程地圖暨學生學習成效系統（含教學評量、課程回饋及教學品保系統）</t>
  </si>
  <si>
    <t>圖書館網路設備維護</t>
  </si>
  <si>
    <t>圖書館網路及相關設備維護</t>
  </si>
  <si>
    <t>為維護空氣品質，定期保養及投藥。</t>
  </si>
  <si>
    <t>數位學習平台系統（智慧大師網路教學管理系統）維護</t>
  </si>
  <si>
    <t>公版網站平臺維護</t>
  </si>
  <si>
    <t>校園資訊系統維護</t>
  </si>
  <si>
    <t>音樂樓一樓音樂廳燈光音響定期保養</t>
  </si>
  <si>
    <t>音樂樓一樓音樂廳清潔保養</t>
  </si>
  <si>
    <t>音樂樓音樂廳為本系及全校各單位與外單位經常使用與租借之場地，且租借費用由本校收取；惟往年皆未辦理專業清潔與地毯座椅保養，地毯與座椅已有多處髒汙、舞台原木地板亦須專業清潔保養。</t>
  </si>
  <si>
    <r>
      <rPr>
        <sz val="16"/>
        <color rgb="FF000000"/>
        <rFont val="標楷體"/>
        <family val="4"/>
        <charset val="136"/>
      </rPr>
      <t>表</t>
    </r>
    <r>
      <rPr>
        <sz val="16"/>
        <color rgb="FF000000"/>
        <rFont val="標楷體"/>
        <family val="4"/>
        <charset val="136"/>
      </rPr>
      <t>5</t>
    </r>
  </si>
  <si>
    <r>
      <rPr>
        <sz val="14"/>
        <color rgb="FF000000"/>
        <rFont val="標楷體"/>
        <family val="4"/>
        <charset val="136"/>
      </rPr>
      <t>單位</t>
    </r>
    <r>
      <rPr>
        <sz val="14"/>
        <color rgb="FF000000"/>
        <rFont val="標楷體"/>
        <family val="4"/>
        <charset val="136"/>
      </rPr>
      <t>:</t>
    </r>
    <r>
      <rPr>
        <sz val="14"/>
        <color rgb="FF000000"/>
        <rFont val="標楷體"/>
        <family val="4"/>
        <charset val="136"/>
      </rPr>
      <t>新臺幣千元</t>
    </r>
  </si>
  <si>
    <t>建築修繕項目</t>
  </si>
  <si>
    <t>需求原因說明</t>
  </si>
  <si>
    <t>需求金額</t>
  </si>
  <si>
    <t>核定金額</t>
  </si>
  <si>
    <t>重大修繕費用    合計</t>
  </si>
  <si>
    <t>項次</t>
  </si>
  <si>
    <t>單價</t>
  </si>
  <si>
    <t>總金額</t>
  </si>
  <si>
    <t>用途說明</t>
  </si>
  <si>
    <t>個人電腦</t>
  </si>
  <si>
    <t>廣播教學設備</t>
  </si>
  <si>
    <t>筆記型電腦</t>
  </si>
  <si>
    <t>硬體總計</t>
  </si>
  <si>
    <t>公共意外責任險</t>
    <phoneticPr fontId="74" type="noConversion"/>
  </si>
  <si>
    <t>英才教學大樓污水設備接管及清池</t>
    <phoneticPr fontId="74" type="noConversion"/>
  </si>
  <si>
    <t xml:space="preserve">全校水塔及蓄水池清洗 </t>
    <phoneticPr fontId="74" type="noConversion"/>
  </si>
  <si>
    <t>一般修繕費</t>
    <phoneticPr fontId="74" type="noConversion"/>
  </si>
  <si>
    <t>延續性定期維護費</t>
    <phoneticPr fontId="74" type="noConversion"/>
  </si>
  <si>
    <t>Adobe ETLA續約授權</t>
  </si>
  <si>
    <t>國立臺中教育大學</t>
    <phoneticPr fontId="74" type="noConversion"/>
  </si>
  <si>
    <t>單位：元</t>
    <phoneticPr fontId="81" type="noConversion"/>
  </si>
  <si>
    <t>編號</t>
    <phoneticPr fontId="81" type="noConversion"/>
  </si>
  <si>
    <t>需求
單位</t>
    <phoneticPr fontId="81" type="noConversion"/>
  </si>
  <si>
    <t>維護項目</t>
    <phoneticPr fontId="81" type="noConversion"/>
  </si>
  <si>
    <t>112年
核定金額</t>
    <phoneticPr fontId="81" type="noConversion"/>
  </si>
  <si>
    <t>備註</t>
    <phoneticPr fontId="81" type="noConversion"/>
  </si>
  <si>
    <t>需求數</t>
    <phoneticPr fontId="81" type="noConversion"/>
  </si>
  <si>
    <t>教務處</t>
    <phoneticPr fontId="81" type="noConversion"/>
  </si>
  <si>
    <t>自動化繳費服務系統</t>
    <phoneticPr fontId="81" type="noConversion"/>
  </si>
  <si>
    <t>招生管理系統</t>
    <phoneticPr fontId="81" type="noConversion"/>
  </si>
  <si>
    <t>學生證卡務系統</t>
    <phoneticPr fontId="81" type="noConversion"/>
  </si>
  <si>
    <t>教務處教學發展中心網站維護費</t>
  </si>
  <si>
    <t>學務處</t>
    <phoneticPr fontId="81" type="noConversion"/>
  </si>
  <si>
    <t>心理諮商系統</t>
    <phoneticPr fontId="81" type="noConversion"/>
  </si>
  <si>
    <t>迎曦樓及莊敬苑鍋爐保養</t>
    <phoneticPr fontId="81" type="noConversion"/>
  </si>
  <si>
    <t>宿設冷氣卡加值機2台保養費用</t>
    <phoneticPr fontId="81" type="noConversion"/>
  </si>
  <si>
    <t>大詠絮樓、小詠絮樓熱泵系統維護保養</t>
    <phoneticPr fontId="81" type="noConversion"/>
  </si>
  <si>
    <t>四棟宿舍及餐廳老鼠防治</t>
    <phoneticPr fontId="81" type="noConversion"/>
  </si>
  <si>
    <t>四棟宿舍冷氣清洗維護保養</t>
    <phoneticPr fontId="74" type="noConversion"/>
  </si>
  <si>
    <t>全校飲水機水質檢驗</t>
    <phoneticPr fontId="81" type="noConversion"/>
  </si>
  <si>
    <t>目前全校約178台飲水機，依法規規定每三個月檢驗全校總台數八分之一，故每季需檢驗23台;一次（每三個月）檢驗約23台*500元/台=11,500*4次/年=46,000元</t>
    <phoneticPr fontId="81" type="noConversion"/>
  </si>
  <si>
    <t>總務處</t>
    <phoneticPr fontId="81" type="noConversion"/>
  </si>
  <si>
    <t>公文線上簽核系統維護合約</t>
    <phoneticPr fontId="81" type="noConversion"/>
  </si>
  <si>
    <t>大印機、打洞機、鋼印機等機器保養修護</t>
    <phoneticPr fontId="81" type="noConversion"/>
  </si>
  <si>
    <t>郵務系統維護</t>
    <phoneticPr fontId="81" type="noConversion"/>
  </si>
  <si>
    <t>公文系統備援機制維護</t>
    <phoneticPr fontId="81" type="noConversion"/>
  </si>
  <si>
    <t>本項目併入計網中心網路主幹設備維護合約，經費由總務處編列經費支用。</t>
    <phoneticPr fontId="81" type="noConversion"/>
  </si>
  <si>
    <t>車輛維護費</t>
    <phoneticPr fontId="81" type="noConversion"/>
  </si>
  <si>
    <t>求真樓K101音樂廳、K107演講廳、K401會議廳、K105會議室影音系統維護、行政樓A213會議室影音系統維護、英才樓R116會議室影音系統維護</t>
    <phoneticPr fontId="81" type="noConversion"/>
  </si>
  <si>
    <t>消防設備維護保養</t>
    <phoneticPr fontId="81" type="noConversion"/>
  </si>
  <si>
    <t>監視錄影設備維護保養</t>
    <phoneticPr fontId="81" type="noConversion"/>
  </si>
  <si>
    <t>忠毅樓電梯定期保養</t>
    <phoneticPr fontId="81" type="noConversion"/>
  </si>
  <si>
    <t>科學樓電梯定期保養</t>
    <phoneticPr fontId="81" type="noConversion"/>
  </si>
  <si>
    <t>數學樓電梯定期保養</t>
    <phoneticPr fontId="81" type="noConversion"/>
  </si>
  <si>
    <t>英才樓電梯定期保養</t>
    <phoneticPr fontId="81" type="noConversion"/>
  </si>
  <si>
    <t>美術樓電梯定期保養</t>
    <phoneticPr fontId="81" type="noConversion"/>
  </si>
  <si>
    <t>教育樓電梯定期保養</t>
    <phoneticPr fontId="81" type="noConversion"/>
  </si>
  <si>
    <t>圖書館電梯定期保養</t>
    <phoneticPr fontId="81" type="noConversion"/>
  </si>
  <si>
    <t>勤樸樓電梯定期保養</t>
    <phoneticPr fontId="81" type="noConversion"/>
  </si>
  <si>
    <t>音樂樓電梯定期保養</t>
    <phoneticPr fontId="81" type="noConversion"/>
  </si>
  <si>
    <t>環境樓電梯定期保養</t>
    <phoneticPr fontId="81" type="noConversion"/>
  </si>
  <si>
    <t>大詠絮樓、迎曦樓電梯維護</t>
    <phoneticPr fontId="81" type="noConversion"/>
  </si>
  <si>
    <t>學人會館電梯保養</t>
    <phoneticPr fontId="81" type="noConversion"/>
  </si>
  <si>
    <t>國際會館電梯維護</t>
    <phoneticPr fontId="81" type="noConversion"/>
  </si>
  <si>
    <t>向上樓電梯保養</t>
    <phoneticPr fontId="81" type="noConversion"/>
  </si>
  <si>
    <t>飲水機定期維護保養</t>
    <phoneticPr fontId="81" type="noConversion"/>
  </si>
  <si>
    <t>校園門禁系統資料庫維護</t>
    <phoneticPr fontId="81" type="noConversion"/>
  </si>
  <si>
    <t>廠商反應工資及物料上漲等成本增加。</t>
    <phoneticPr fontId="81" type="noConversion"/>
  </si>
  <si>
    <t>求真樓不斷電系統維護 (營繕組)</t>
    <phoneticPr fontId="81" type="noConversion"/>
  </si>
  <si>
    <t>求真樓空調系統維護</t>
    <phoneticPr fontId="81" type="noConversion"/>
  </si>
  <si>
    <t>校園緊急求救按鈕系統維護            (營繕組)</t>
    <phoneticPr fontId="81" type="noConversion"/>
  </si>
  <si>
    <t>納入本校111年度民生/英才校區、學生宿舍增設緊急按鈕定期維護、測試</t>
    <phoneticPr fontId="81" type="noConversion"/>
  </si>
  <si>
    <t>全校高低壓電力設備檢修維護</t>
    <phoneticPr fontId="81" type="noConversion"/>
  </si>
  <si>
    <t>財產管理系統維護合約</t>
    <phoneticPr fontId="81" type="noConversion"/>
  </si>
  <si>
    <t>出納帳務、零用金管理系統及薪資管理系統</t>
    <phoneticPr fontId="81" type="noConversion"/>
  </si>
  <si>
    <t>勞健保費管理系統維護</t>
    <phoneticPr fontId="81" type="noConversion"/>
  </si>
  <si>
    <t>採購招標系統租賃維護</t>
    <phoneticPr fontId="81" type="noConversion"/>
  </si>
  <si>
    <t>水電開口維護合約</t>
    <phoneticPr fontId="81" type="noConversion"/>
  </si>
  <si>
    <t>能資源管理系統保養合約</t>
    <phoneticPr fontId="81" type="noConversion"/>
  </si>
  <si>
    <t>數位影像檔案典藏系統</t>
    <phoneticPr fontId="81" type="noConversion"/>
  </si>
  <si>
    <t>自動投幣繳費機</t>
    <phoneticPr fontId="81" type="noConversion"/>
  </si>
  <si>
    <t>圖書館</t>
    <phoneticPr fontId="81" type="noConversion"/>
  </si>
  <si>
    <t>3M系統維護</t>
  </si>
  <si>
    <t>含全館雙進雙出型系統/館員工作站/讀者自助式借書系統/5樓視聽室獨立系統，全館圖書安全系統3年(112.01.01~114.12.31合約價報價為616,520元，一年需205,507元。</t>
  </si>
  <si>
    <t>中央空調系統維護</t>
    <phoneticPr fontId="81" type="noConversion"/>
  </si>
  <si>
    <t>圖書館中央空調風管清洗</t>
    <phoneticPr fontId="81" type="noConversion"/>
  </si>
  <si>
    <t>依據行政院環境保護署新規定修訂室內空氣品質維護管理計畫文件暨依內容，建議風管內部定期進行除塵與消毒作業，1年清潔1次。原空調維護廠商無此技術，須另委由清潔專業廠商施作。</t>
  </si>
  <si>
    <t>收費機維護</t>
    <phoneticPr fontId="81" type="noConversion"/>
  </si>
  <si>
    <t>圖書館自動化系統維護</t>
    <phoneticPr fontId="81" type="noConversion"/>
  </si>
  <si>
    <t>計網中心</t>
    <phoneticPr fontId="81" type="noConversion"/>
  </si>
  <si>
    <t>網路相關設備維護費</t>
    <phoneticPr fontId="81" type="noConversion"/>
  </si>
  <si>
    <t>機房不斷電系統維護             (求真樓機房)</t>
    <phoneticPr fontId="81" type="noConversion"/>
  </si>
  <si>
    <t>大型冷氣機定期保養                  (求真樓、英才樓機房)</t>
    <phoneticPr fontId="81" type="noConversion"/>
  </si>
  <si>
    <t>駐點維護費</t>
    <phoneticPr fontId="81" type="noConversion"/>
  </si>
  <si>
    <t>雲端作業平台維護</t>
    <phoneticPr fontId="81" type="noConversion"/>
  </si>
  <si>
    <t>英才樓機房設備定期維護</t>
    <phoneticPr fontId="81" type="noConversion"/>
  </si>
  <si>
    <t>協助主計室、總務處及人事室之會計請購系統、出納管理系統、薪資管理系統、零用金系統、採購管理系統、保費管理系統、財產管理系統及人事差勤系統主機維運</t>
    <phoneticPr fontId="81" type="noConversion"/>
  </si>
  <si>
    <t>秘書室</t>
    <phoneticPr fontId="81" type="noConversion"/>
  </si>
  <si>
    <t>校史室清潔</t>
    <phoneticPr fontId="81" type="noConversion"/>
  </si>
  <si>
    <t>校史源流館恆溫空調設備清洗保養維護</t>
    <phoneticPr fontId="81" type="noConversion"/>
  </si>
  <si>
    <t>師培處</t>
    <phoneticPr fontId="81" type="noConversion"/>
  </si>
  <si>
    <t>職涯歷程、畢業生問卷平臺系統功能維護費</t>
    <phoneticPr fontId="81" type="noConversion"/>
  </si>
  <si>
    <t>人事室</t>
    <phoneticPr fontId="81" type="noConversion"/>
  </si>
  <si>
    <t>人事差勤系統維護費</t>
    <phoneticPr fontId="81" type="noConversion"/>
  </si>
  <si>
    <t>主計室</t>
    <phoneticPr fontId="81" type="noConversion"/>
  </si>
  <si>
    <t>會計資訊管理系統維護費</t>
    <phoneticPr fontId="81" type="noConversion"/>
  </si>
  <si>
    <t>國研處</t>
    <phoneticPr fontId="81" type="noConversion"/>
  </si>
  <si>
    <t>國研處網頁及學報伺服器系統維護</t>
    <phoneticPr fontId="81" type="noConversion"/>
  </si>
  <si>
    <t>產學媒合平台維護</t>
    <phoneticPr fontId="81" type="noConversion"/>
  </si>
  <si>
    <t>加強資安維護等功能</t>
    <phoneticPr fontId="81" type="noConversion"/>
  </si>
  <si>
    <t>外籍生網路報名系統維護</t>
    <phoneticPr fontId="81" type="noConversion"/>
  </si>
  <si>
    <t>為配合資通安全相關規定。</t>
    <phoneticPr fontId="81" type="noConversion"/>
  </si>
  <si>
    <t>學術研究獎補助系統</t>
    <phoneticPr fontId="81" type="noConversion"/>
  </si>
  <si>
    <t>每年3/1-15日全校教師皆會上系統填報申請</t>
    <phoneticPr fontId="81" type="noConversion"/>
  </si>
  <si>
    <t>音樂系</t>
    <phoneticPr fontId="81" type="noConversion"/>
  </si>
  <si>
    <t>音樂樓音樂廳燈光音響需做定期維護保養。音樂廳為本系學生個人獨奏會主要發表地點，廳內器材須定期維護保養，以免影響學生畢業音樂會(本系畢業門檻)之展演。</t>
  </si>
  <si>
    <t>鋼琴調音</t>
  </si>
  <si>
    <t>合        計</t>
    <phoneticPr fontId="81" type="noConversion"/>
  </si>
  <si>
    <t>更新電腦教室高架地板</t>
    <phoneticPr fontId="81" type="noConversion"/>
  </si>
  <si>
    <t>單位：千元</t>
  </si>
  <si>
    <t>核定金額</t>
    <phoneticPr fontId="74" type="noConversion"/>
  </si>
  <si>
    <t>行政單位合計</t>
    <phoneticPr fontId="74" type="noConversion"/>
  </si>
  <si>
    <t>計網中心</t>
    <phoneticPr fontId="74" type="noConversion"/>
  </si>
  <si>
    <t>個人電腦</t>
    <phoneticPr fontId="74" type="noConversion"/>
  </si>
  <si>
    <t>新進教師電腦及印表機</t>
    <phoneticPr fontId="74" type="noConversion"/>
  </si>
  <si>
    <t>小計</t>
    <phoneticPr fontId="74" type="noConversion"/>
  </si>
  <si>
    <t>教務處</t>
    <phoneticPr fontId="74" type="noConversion"/>
  </si>
  <si>
    <t>筆記型電腦</t>
    <phoneticPr fontId="74" type="noConversion"/>
  </si>
  <si>
    <t>主計室</t>
    <phoneticPr fontId="74" type="noConversion"/>
  </si>
  <si>
    <t>人事室</t>
    <phoneticPr fontId="74" type="noConversion"/>
  </si>
  <si>
    <t>學務處</t>
    <phoneticPr fontId="74" type="noConversion"/>
  </si>
  <si>
    <t>平板電腦</t>
    <phoneticPr fontId="74" type="noConversion"/>
  </si>
  <si>
    <t>雷射印表機</t>
    <phoneticPr fontId="74" type="noConversion"/>
  </si>
  <si>
    <t>特教中心</t>
    <phoneticPr fontId="74" type="noConversion"/>
  </si>
  <si>
    <t>通識中心</t>
    <phoneticPr fontId="74" type="noConversion"/>
  </si>
  <si>
    <t>秘書室</t>
    <phoneticPr fontId="74" type="noConversion"/>
  </si>
  <si>
    <t>國研處</t>
    <phoneticPr fontId="74" type="noConversion"/>
  </si>
  <si>
    <t>教育學院合計</t>
    <phoneticPr fontId="74" type="noConversion"/>
  </si>
  <si>
    <t>資統所</t>
    <phoneticPr fontId="74" type="noConversion"/>
  </si>
  <si>
    <t>教育系</t>
    <phoneticPr fontId="74" type="noConversion"/>
  </si>
  <si>
    <t>幼教系</t>
    <phoneticPr fontId="74" type="noConversion"/>
  </si>
  <si>
    <t>管理學院合計</t>
    <phoneticPr fontId="74" type="noConversion"/>
  </si>
  <si>
    <t>文創系</t>
    <phoneticPr fontId="74" type="noConversion"/>
  </si>
  <si>
    <t>IMBA</t>
    <phoneticPr fontId="74" type="noConversion"/>
  </si>
  <si>
    <t>人文學院合計</t>
    <phoneticPr fontId="74" type="noConversion"/>
  </si>
  <si>
    <t>語教系</t>
    <phoneticPr fontId="74" type="noConversion"/>
  </si>
  <si>
    <t>區社系</t>
    <phoneticPr fontId="74" type="noConversion"/>
  </si>
  <si>
    <t>音樂系</t>
    <phoneticPr fontId="74" type="noConversion"/>
  </si>
  <si>
    <t>MAC電腦</t>
  </si>
  <si>
    <t>諮心系</t>
    <phoneticPr fontId="74" type="noConversion"/>
  </si>
  <si>
    <t>英語系</t>
    <phoneticPr fontId="74" type="noConversion"/>
  </si>
  <si>
    <t>單位：千元</t>
    <phoneticPr fontId="74" type="noConversion"/>
  </si>
  <si>
    <t>軟體名稱</t>
    <phoneticPr fontId="74" type="noConversion"/>
  </si>
  <si>
    <t>計網中心電腦教室新增軟體</t>
    <phoneticPr fontId="74" type="noConversion"/>
  </si>
  <si>
    <t>總務處</t>
    <phoneticPr fontId="74" type="noConversion"/>
  </si>
  <si>
    <t>SQL 最新標準版</t>
    <phoneticPr fontId="74" type="noConversion"/>
  </si>
  <si>
    <t>圖書館</t>
    <phoneticPr fontId="74" type="noConversion"/>
  </si>
  <si>
    <t>師培處</t>
    <phoneticPr fontId="74" type="noConversion"/>
  </si>
  <si>
    <t>111年建置畢業生問卷平台新系統，持續評估需求及系統使用情形後辦理。</t>
    <phoneticPr fontId="74" type="noConversion"/>
  </si>
  <si>
    <t>職涯歷程資訊系統功能擴充及新增需求等</t>
    <phoneticPr fontId="74" type="noConversion"/>
  </si>
  <si>
    <t>體育系</t>
    <phoneticPr fontId="74" type="noConversion"/>
  </si>
  <si>
    <t>理學院合計</t>
    <phoneticPr fontId="74" type="noConversion"/>
  </si>
  <si>
    <t>數位系</t>
    <phoneticPr fontId="74" type="noConversion"/>
  </si>
  <si>
    <t>軟體總計</t>
    <phoneticPr fontId="74" type="noConversion"/>
  </si>
  <si>
    <t>學術單位合計</t>
    <phoneticPr fontId="74" type="noConversion"/>
  </si>
  <si>
    <t>加會資產經營管理組：</t>
    <phoneticPr fontId="74" type="noConversion"/>
  </si>
  <si>
    <t>年度設備預算需求調查表</t>
    <phoneticPr fontId="74" type="noConversion"/>
  </si>
  <si>
    <r>
      <t>本調查表以</t>
    </r>
    <r>
      <rPr>
        <b/>
        <sz val="12"/>
        <color rgb="FFFF0000"/>
        <rFont val="微軟正黑體"/>
        <family val="2"/>
        <charset val="136"/>
      </rPr>
      <t>有提列概算需求</t>
    </r>
    <r>
      <rPr>
        <sz val="12"/>
        <color rgb="FF000000"/>
        <rFont val="微軟正黑體"/>
        <family val="2"/>
        <charset val="136"/>
      </rPr>
      <t>為優先，由各</t>
    </r>
    <r>
      <rPr>
        <b/>
        <u/>
        <sz val="12"/>
        <color rgb="FFFF0000"/>
        <rFont val="微軟正黑體"/>
        <family val="2"/>
        <charset val="136"/>
      </rPr>
      <t>一級行政單位</t>
    </r>
    <r>
      <rPr>
        <sz val="12"/>
        <color rgb="FFFF0000"/>
        <rFont val="微軟正黑體"/>
        <family val="2"/>
        <charset val="136"/>
      </rPr>
      <t>填寫並加會資產組後送主計室彙整</t>
    </r>
    <r>
      <rPr>
        <sz val="12"/>
        <color rgb="FF000000"/>
        <rFont val="微軟正黑體"/>
        <family val="2"/>
        <charset val="136"/>
      </rPr>
      <t>(請各一級行政單位彙整各組需求合併填報)，如有統籌主管本校設備費(如:冷氣、監視器…等)請一併填列。</t>
    </r>
    <phoneticPr fontId="74" type="noConversion"/>
  </si>
  <si>
    <t xml:space="preserve">年度全校基本營運及需求調查表  </t>
    <phoneticPr fontId="74" type="noConversion"/>
  </si>
  <si>
    <t xml:space="preserve">113年度
核定金額           </t>
    <phoneticPr fontId="74" type="noConversion"/>
  </si>
  <si>
    <t xml:space="preserve">114年度
需求金額               </t>
    <phoneticPr fontId="74" type="noConversion"/>
  </si>
  <si>
    <t>兼任稽核人員</t>
    <phoneticPr fontId="74" type="noConversion"/>
  </si>
  <si>
    <t>Google Workspace for Education Plus授權</t>
    <phoneticPr fontId="74" type="noConversion"/>
  </si>
  <si>
    <t>防毒軟體續約</t>
    <phoneticPr fontId="74" type="noConversion"/>
  </si>
  <si>
    <t>註：</t>
    <phoneticPr fontId="74" type="noConversion"/>
  </si>
  <si>
    <t>1.本表尚未納入重大修繕維護費及延續性定期維護費需求。</t>
    <phoneticPr fontId="74" type="noConversion"/>
  </si>
  <si>
    <t>2.學生宿舍及招待所自113年度起，依當年度收入情形專案簽准支出需求，屆請主計室以收入控管支出。</t>
    <phoneticPr fontId="74" type="noConversion"/>
  </si>
  <si>
    <t>年度專項計畫(或活動項目)業務費需求調查表</t>
    <phoneticPr fontId="74" type="noConversion"/>
  </si>
  <si>
    <r>
      <t>專項計畫</t>
    </r>
    <r>
      <rPr>
        <b/>
        <sz val="14"/>
        <color rgb="FF008080"/>
        <rFont val="微軟正黑體"/>
        <family val="2"/>
        <charset val="136"/>
      </rPr>
      <t>(請參酌113年度分配之專項計畫)</t>
    </r>
    <phoneticPr fontId="74" type="noConversion"/>
  </si>
  <si>
    <t>113年度                 核定數</t>
    <phoneticPr fontId="74" type="noConversion"/>
  </si>
  <si>
    <t>114年度                        需求數</t>
    <phoneticPr fontId="74" type="noConversion"/>
  </si>
  <si>
    <r>
      <t>一般（常年例行性、經常性）業務請本零基預算精神檢討，如已於分配之基本額度內支應者，請勿再填列。</t>
    </r>
    <r>
      <rPr>
        <sz val="12"/>
        <color rgb="FFFF0000"/>
        <rFont val="微軟正黑體"/>
        <family val="2"/>
        <charset val="136"/>
      </rPr>
      <t>114年度教育部年度總補助額度(除調薪增加外)，其餘維持不變，且近年學校人事費、維護費及資通安全逐年遞增，致可分配額度減少，請</t>
    </r>
    <r>
      <rPr>
        <b/>
        <u/>
        <sz val="12"/>
        <color rgb="FFFF0000"/>
        <rFont val="微軟正黑體"/>
        <family val="2"/>
        <charset val="136"/>
      </rPr>
      <t>各單位填列各項需求總額度以不超過上年度額度為原則，並排列優先順序</t>
    </r>
    <r>
      <rPr>
        <sz val="12"/>
        <color rgb="FF000000"/>
        <rFont val="微軟正黑體"/>
        <family val="2"/>
        <charset val="136"/>
      </rPr>
      <t>，倘若有縮減業務者請確實檢討後填列。</t>
    </r>
    <phoneticPr fontId="74" type="noConversion"/>
  </si>
  <si>
    <t>年度延續性定期維護費用需求調查表</t>
    <phoneticPr fontId="74" type="noConversion"/>
  </si>
  <si>
    <t xml:space="preserve">113年度        合約金額   </t>
    <phoneticPr fontId="74" type="noConversion"/>
  </si>
  <si>
    <t>114年度        預算需求</t>
    <phoneticPr fontId="74" type="noConversion"/>
  </si>
  <si>
    <r>
      <t>1.本表請各單位填列後，依「本校經常門預算分配使用要點」規定</t>
    </r>
    <r>
      <rPr>
        <b/>
        <sz val="13"/>
        <color rgb="FF000000"/>
        <rFont val="微軟正黑體"/>
        <family val="2"/>
        <charset val="136"/>
      </rPr>
      <t>送總務處彙整</t>
    </r>
    <r>
      <rPr>
        <sz val="13"/>
        <color rgb="FF000000"/>
        <rFont val="微軟正黑體"/>
        <family val="2"/>
        <charset val="136"/>
      </rPr>
      <t xml:space="preserve">全校延續性定期維護合約項目。
</t>
    </r>
    <r>
      <rPr>
        <sz val="13"/>
        <color rgb="FFFF0000"/>
        <rFont val="微軟正黑體"/>
        <family val="2"/>
        <charset val="136"/>
      </rPr>
      <t>2.113年度請填寫實際合約金額，若113年度維護費用已訂定合約，請填寫</t>
    </r>
    <r>
      <rPr>
        <b/>
        <u/>
        <sz val="14"/>
        <color rgb="FFFF0000"/>
        <rFont val="微軟正黑體"/>
        <family val="2"/>
        <charset val="136"/>
      </rPr>
      <t>當年度應付款項之金額</t>
    </r>
    <r>
      <rPr>
        <sz val="13"/>
        <color rgb="FFFF0000"/>
        <rFont val="微軟正黑體"/>
        <family val="2"/>
        <charset val="136"/>
      </rPr>
      <t>。
3.檢附113年度定期維護費分配數(詳表4-1)供參。</t>
    </r>
    <phoneticPr fontId="74" type="noConversion"/>
  </si>
  <si>
    <r>
      <t>113年度延續性定期維護費分配核定表</t>
    </r>
    <r>
      <rPr>
        <b/>
        <sz val="18"/>
        <rFont val="Times New Roman"/>
        <family val="1"/>
      </rPr>
      <t/>
    </r>
    <phoneticPr fontId="81" type="noConversion"/>
  </si>
  <si>
    <t>113年
核定金額</t>
    <phoneticPr fontId="81" type="noConversion"/>
  </si>
  <si>
    <t>提供學生成績單申請及各式繳費服務(為強化資安維護，酌予調增維護費用)</t>
    <phoneticPr fontId="81" type="noConversion"/>
  </si>
  <si>
    <t>為強化資安維護(包括個人資料的加密處理，隱碼處理、異地備援等)，需要定期進行維護作業，酌予調增維護費用。</t>
    <phoneticPr fontId="81" type="noConversion"/>
  </si>
  <si>
    <t>提供申請悠遊卡學生證掛失服務</t>
    <phoneticPr fontId="81" type="noConversion"/>
  </si>
  <si>
    <t>1.本處自102年起因應校務評鑑需求，開始擴充課程地圖系統，將學生學習成效相關指標建置於系統中，並於105年完成教師教學評量系統及課程回饋系統之建置。
2.前開各項擴充系統之合約金額總計為220萬7600元整，維護比例以11％計算，需24萬2836元整。</t>
    <phoneticPr fontId="81" type="noConversion"/>
  </si>
  <si>
    <t>本網站因涉教師研習及TA個人資料，必須增加系統功能以符合資通普級基準，維護費用</t>
    <phoneticPr fontId="81" type="noConversion"/>
  </si>
  <si>
    <t>本中心因資通系統防護之要求須進行系統更新，預計於112年9~12月執行，增修費初估為25萬。本系統之開發及後續功能增修總成本為63萬，原合約中訂定維護費為總成本之15%，113年維護費金額為94,500元。</t>
    <phoneticPr fontId="81" type="noConversion"/>
  </si>
  <si>
    <t>★113年需求55,000元由宿舍維護費支應。</t>
    <phoneticPr fontId="81" type="noConversion"/>
  </si>
  <si>
    <t>★113年需求90,000元由宿舍維護費支應。</t>
    <phoneticPr fontId="81" type="noConversion"/>
  </si>
  <si>
    <t>★113年需求322,000元由宿舍維護費支應。</t>
    <phoneticPr fontId="81" type="noConversion"/>
  </si>
  <si>
    <t>★113年需求79,000元由宿舍維護費支應。</t>
    <phoneticPr fontId="81" type="noConversion"/>
  </si>
  <si>
    <t>★113年需求576,000元由宿舍維護費支應。</t>
    <phoneticPr fontId="81" type="noConversion"/>
  </si>
  <si>
    <t>112年度公文系統為保固期。113年公文系統維護費相較111年(235,000元)，增加擴充之行動簽核系統維護費及資安費用。</t>
  </si>
  <si>
    <t>112年於預算編列時漏編，113年度維持預算編列(預算額度與111年相同)</t>
  </si>
  <si>
    <t>校長座車(109/01):25,500
捐贈車(99/3):51,000
校購車(112):8,500</t>
  </si>
  <si>
    <t>113年度全校消防安全設備維護保養15萬元，全校消防安全設備檢修申報15萬元，全校消防安全設備檢修後缺失改善項目開口契約70萬元。</t>
    <phoneticPr fontId="81" type="noConversion"/>
  </si>
  <si>
    <t>消防檢修申報開口契約</t>
    <phoneticPr fontId="81" type="noConversion"/>
  </si>
  <si>
    <t>英才樓檔案庫房細水霧自動滅火系統維護</t>
    <phoneticPr fontId="81" type="noConversion"/>
  </si>
  <si>
    <t>本維護合約為兩年期(111月1日至112年12月31日)，112年於預算編列時漏編，113年度維持預算編列(預算額度與111年相同)</t>
    <phoneticPr fontId="81" type="noConversion"/>
  </si>
  <si>
    <t>基本工資及物料上漲，故調高維護費用</t>
  </si>
  <si>
    <t>★大詠及迎曦樓電梯維護(374,160元)由宿舍維護費支應。</t>
    <phoneticPr fontId="81" type="noConversion"/>
  </si>
  <si>
    <t>★學人會館電梯維護(57,600元)由招待所維護費支應。</t>
    <phoneticPr fontId="81" type="noConversion"/>
  </si>
  <si>
    <t>★國際會館電梯維護(36,000元)由招待所維護費支應。</t>
    <phoneticPr fontId="81" type="noConversion"/>
  </si>
  <si>
    <t>★向上樓電梯維護(57,600元)由進修推廣部支應。</t>
    <phoneticPr fontId="81" type="noConversion"/>
  </si>
  <si>
    <t>1.納入新增飲水機定期維護保養需求。
2.配合勞動部工資調整及物料上漲調整</t>
  </si>
  <si>
    <t>配合勞動部基本工資調整及物料上漲調整</t>
  </si>
  <si>
    <t>2年(112.7.1-114.6.30)契約總金額為804,000元，113年度契約金額為402,000元(100,500元*4期)。</t>
  </si>
  <si>
    <t>111/7/1-112/6/30合約金額為589,000元，112/7/1-114/6/30合約金額為1,326,000元，故113年預算金額為663,000元</t>
  </si>
  <si>
    <t>為符合資安要求，故維護預算需增加</t>
  </si>
  <si>
    <t>本預算需求為112年10月至112年12月，111年新購置投幣繳費機，111/10/3交貨，保固一年，維護合約112/10/1-113/12/31。配合資安政策，所需新增或調整項目。</t>
  </si>
  <si>
    <t>收費機定期保養。於113年度起將資通系統防護基準及弱點掃描修補納入維護案，含資安及相關設定維護。</t>
  </si>
  <si>
    <t>電子資源管理系統維護</t>
    <phoneticPr fontId="81" type="noConversion"/>
  </si>
  <si>
    <t>113年度起將資通系統防護基準及弱點掃描修補等資安相關維護納入。</t>
    <phoneticPr fontId="74" type="noConversion"/>
  </si>
  <si>
    <t>圖書館遠端認證系統維護</t>
    <phoneticPr fontId="81" type="noConversion"/>
  </si>
  <si>
    <t>校內外使用電子資源認證維護（原列於計中，移回圖書館與電子資源管理系統維護併案處理。)</t>
    <phoneticPr fontId="74" type="noConversion"/>
  </si>
  <si>
    <t>113年度應付106萬元</t>
    <phoneticPr fontId="81" type="noConversion"/>
  </si>
  <si>
    <t>求真樓K305主機房不斷電系統維護</t>
    <phoneticPr fontId="81" type="noConversion"/>
  </si>
  <si>
    <t>英才樓R608門禁、監視主機、不斷電、消防、環控系統定期維護</t>
    <phoneticPr fontId="81" type="noConversion"/>
  </si>
  <si>
    <t>維護之公版網站數量由35站增至62站，主機由一部擴增為兩部</t>
    <phoneticPr fontId="81" type="noConversion"/>
  </si>
  <si>
    <t>新增111年度擴充案保固到期納入維護範圍</t>
    <phoneticPr fontId="81" type="noConversion"/>
  </si>
  <si>
    <t>招標簽核中</t>
    <phoneticPr fontId="81" type="noConversion"/>
  </si>
  <si>
    <t>1.111年度畢業生問卷平台系統升級改版維護範圍。(第一年免維護費，第二年始編列系統維護費約15%)。
2.111年度完成系統開發建置，112年編列維護費。(第一年免維護費，第二年始編列系統維護費約15%)</t>
    <phoneticPr fontId="81" type="noConversion"/>
  </si>
  <si>
    <t>合約原配合廠商提供之保固，為每年6月1日至次年5月31日，因保固期已過，改配合年度辦理維護合約簽訂。</t>
  </si>
  <si>
    <t xml:space="preserve">1.契約書編號:112A07
2.決標金額1,320,000元
3.合約期限112/7/1-114/6/30共2年
</t>
    <phoneticPr fontId="74" type="noConversion"/>
  </si>
  <si>
    <t>配合資通安全相關規定升級為中級，學報系統維護費需求增加。</t>
  </si>
  <si>
    <t xml:space="preserve">年度重大修繕維護費需求明細表 </t>
    <phoneticPr fontId="74" type="noConversion"/>
  </si>
  <si>
    <t>汰換8間電腦教室高架地板(K207A、K208A、K301A、K302B、K303A、K303B、K304A、K304B)，該教室地板因使用多年，破損嚴重，為考量安全及未來做為考場使用，汰換電腦教室高架地板。(113年汰換K301B、K302A)</t>
    <phoneticPr fontId="81" type="noConversion"/>
  </si>
  <si>
    <t>音樂學系</t>
    <phoneticPr fontId="81" type="noConversion"/>
  </si>
  <si>
    <t>音樂樓5樓露台防水工程</t>
    <phoneticPr fontId="81" type="noConversion"/>
  </si>
  <si>
    <t>音樂樓4樓天花板裂縫下雨漏水</t>
    <phoneticPr fontId="81" type="noConversion"/>
  </si>
  <si>
    <t>1.113年度第1次校務基金管理委員會審議114年度概算，該會議決議重大修繕編列539萬元。                                                                             2.施工順序由總務處決定。</t>
    <phoneticPr fontId="74" type="noConversion"/>
  </si>
  <si>
    <t>汰換k301B、K208A電腦教室電腦107.8.28、108.11.27購置</t>
    <phoneticPr fontId="74" type="noConversion"/>
  </si>
  <si>
    <t>提供114年新進教師申請使用</t>
    <phoneticPr fontId="74" type="noConversion"/>
  </si>
  <si>
    <t>汰換3台107.8.28購置電腦，供其他單位借用及行政使用</t>
    <phoneticPr fontId="74" type="noConversion"/>
  </si>
  <si>
    <t>汰換各大樓僅支援100M交換器。</t>
    <phoneticPr fontId="74" type="noConversion"/>
  </si>
  <si>
    <t>新增超融合運算及儲存叢級系統</t>
    <phoneticPr fontId="74" type="noConversion"/>
  </si>
  <si>
    <t>汰換伺服器群使用交換器，以提升伺服器體骨幹速度。</t>
    <phoneticPr fontId="74" type="noConversion"/>
  </si>
  <si>
    <t>新增防火牆，以提升資訊安全。</t>
    <phoneticPr fontId="74" type="noConversion"/>
  </si>
  <si>
    <t>個人電腦(含螢幕)</t>
    <phoneticPr fontId="74" type="noConversion"/>
  </si>
  <si>
    <t>汰換事務組個人電腦3台(103年7月購置、104年8月購置、107年8月購置)</t>
    <phoneticPr fontId="74" type="noConversion"/>
  </si>
  <si>
    <t>擬汰換總務處資產組3台行政辦公用電腦，2台為105.11.1購置，1台為107.8.28購置，已逾使用年限，速度慢。</t>
    <phoneticPr fontId="74" type="noConversion"/>
  </si>
  <si>
    <t>總務處出納組預計汰換4台電腦，承辦人電腦2台(107年8月購置)，工讀生電腦2台(106年3月及107年8月購置)</t>
    <phoneticPr fontId="74" type="noConversion"/>
  </si>
  <si>
    <t>汰換舊電腦。
國際組1部電腦於107年7月購置；產學組2部電腦分別於108年5月及9月購置。</t>
    <phoneticPr fontId="74" type="noConversion"/>
  </si>
  <si>
    <t>課程與教學組1部電腦於104.4.23購置，已過保存年限，效能不佳，汰舊換新。
就業輔導組1部電腦於104.4.23購置，已過保存年限，效能不佳，汰舊換新。
實習輔導組1部電腦於90.10.26購置，1部電腦於103.10.27購置已過保存年限，效能不佳，汰舊換新。</t>
    <phoneticPr fontId="74" type="noConversion"/>
  </si>
  <si>
    <t>課程與教學組2部筆記型電腦於103.11.20購置，已過保存年限，效能不佳，汰舊換新。</t>
    <phoneticPr fontId="74" type="noConversion"/>
  </si>
  <si>
    <t>汰換(107.10.20購置)*10
圖書館1F檢索區用</t>
    <phoneticPr fontId="74" type="noConversion"/>
  </si>
  <si>
    <t>汰換(106.03.21購置)*1     館長辦公室用</t>
    <phoneticPr fontId="74" type="noConversion"/>
  </si>
  <si>
    <t>汰舊換新
購入日期:103年7月11日
存置地點：秘書室使用
用途：秘書室相關會議或活體使用</t>
    <phoneticPr fontId="74" type="noConversion"/>
  </si>
  <si>
    <t>個人電腦(不含螢幕)</t>
    <phoneticPr fontId="74" type="noConversion"/>
  </si>
  <si>
    <t>1.汰換，購置年月如下：
(1)1台為106年8月21日購買。年限4年。
(2)1台為107年6月21日購買。
年限4年。
(3)1台為108年9月25日購買。年限4年。
2.3台皆置放於人事室，供各承辦人員個人使用。</t>
    <phoneticPr fontId="74" type="noConversion"/>
  </si>
  <si>
    <t>汰換財產編號:3140101-03-10258,1080321購置電腦(不含螢幕)-專任助理使用，使用年限以5-7年為原則</t>
    <phoneticPr fontId="74" type="noConversion"/>
  </si>
  <si>
    <t>汰換。4部桌上型電腦已達報廢年限(購置日期為102.9.18、103.10.22及105.4.15)，故擬汰換；預計分別放置於教師研究室(1台)及中心辦公室(3台)。</t>
    <phoneticPr fontId="74" type="noConversion"/>
  </si>
  <si>
    <t>汰換，購置日期：105年4月6日1台、106年4月20日2台，預計放置於忠毅樓M102資源教室供特殊生使用。</t>
    <phoneticPr fontId="74" type="noConversion"/>
  </si>
  <si>
    <t>單位</t>
    <phoneticPr fontId="74" type="noConversion"/>
  </si>
  <si>
    <t>網管型邊際交換器</t>
    <phoneticPr fontId="74" type="noConversion"/>
  </si>
  <si>
    <t>超融合系統節點</t>
    <phoneticPr fontId="74" type="noConversion"/>
  </si>
  <si>
    <t>10G資料中心交換器</t>
    <phoneticPr fontId="74" type="noConversion"/>
  </si>
  <si>
    <t>ServerFarm交換器</t>
    <phoneticPr fontId="74" type="noConversion"/>
  </si>
  <si>
    <t>NAS防火牆</t>
    <phoneticPr fontId="74" type="noConversion"/>
  </si>
  <si>
    <t>汰換，購買日期:104.5.19
需汰換(因舊機無法升級為win10不符合資安)購買日期:104.5.19放置地點:教務處註冊組用途:學生證製卡專用</t>
    <phoneticPr fontId="74" type="noConversion"/>
  </si>
  <si>
    <t>汰換，購買日期:103.2.7
需汰換(因舊機無法升級為win10不符合資安)購買日期:103.2.7 放置地點:教務處註冊組用途:學生臨櫃申請文件使用</t>
    <phoneticPr fontId="74" type="noConversion"/>
  </si>
  <si>
    <t>小計</t>
  </si>
  <si>
    <t>1.諮商中心：汰換電腦2台，原電腦購置日期為105年11月、106年8月，預計作為諮商中心之行政辦公與個案資料管理使用。
2.軍訓室：汰換電腦1台，原電腦購置日期為105年11月，預計作為軍訓室主任行政用。
3.課指組：汰換電腦1台，原電腦購置日期為105年11月，預計作為學務處課指組行政同仁用。
4.衛保組：汰換電腦1台，原電腦購置日期為104年8月，預計作為衛保組健康中心業務使用 。
5.學務長室：汰換電腦2台，原電腦購日期為107年10月、106年8月，預計作為學務長室同仁業務使用。</t>
    <phoneticPr fontId="74" type="noConversion"/>
  </si>
  <si>
    <t>教專學程</t>
    <phoneticPr fontId="74" type="noConversion"/>
  </si>
  <si>
    <t xml:space="preserve">教專學程汰舊換新2台（皆為108年購置）:辦公室同仁使用
</t>
    <phoneticPr fontId="74" type="noConversion"/>
  </si>
  <si>
    <t xml:space="preserve">幼教系汰舊換新3台：k701木工教室(106/03購置)、K709研究生教室教學上課使用(106/07購置)、K601研究生教室教學上課使用(107/03購置)   </t>
    <phoneticPr fontId="74" type="noConversion"/>
  </si>
  <si>
    <t>教育系汰舊換新3台：系辦公室電腦(104/03/30、107/03/02、107/09/03購置)</t>
    <phoneticPr fontId="74" type="noConversion"/>
  </si>
  <si>
    <t>資統所汰舊換新2台(98.08購置)：供統計分析數據使用</t>
    <phoneticPr fontId="74" type="noConversion"/>
  </si>
  <si>
    <r>
      <rPr>
        <sz val="12"/>
        <rFont val="標楷體"/>
        <family val="4"/>
        <charset val="136"/>
      </rPr>
      <t>筆記型電腦</t>
    </r>
    <phoneticPr fontId="74" type="noConversion"/>
  </si>
  <si>
    <t>新增3台：供學生統計分析數據使用與老師教學使用</t>
    <phoneticPr fontId="74" type="noConversion"/>
  </si>
  <si>
    <t>1.107年7月20日購置，放置地點B206教室供上課使用。
2.107年9月25日購置，放置地點F401多媒體語言教室，供上課使用。
3.106年5月24日購置，放置地點F304口譯教室供上課使用。</t>
    <phoneticPr fontId="74" type="noConversion"/>
  </si>
  <si>
    <t>固態硬碟</t>
    <phoneticPr fontId="74" type="noConversion"/>
  </si>
  <si>
    <t>新增:F401, F304, B206，F302，F404，系辦公室*2</t>
    <phoneticPr fontId="74" type="noConversion"/>
  </si>
  <si>
    <t>1.汰舊換新(1050314購入，放置地點：A313博士班教室)
2.汰舊換新(1050523購入，放置地點：A313博士班教室)
3.汰舊換新(1050523購入，放置地點：A308教室)
4.汰舊換新(1050523購入，放置地點：A309教室)
5.汰舊換新(1060407購入，放置地點：A311教室)
6.汰舊換新(1060407購入，放置地點：A311教室)</t>
    <phoneticPr fontId="74" type="noConversion"/>
  </si>
  <si>
    <t>E化講桌(含電腦)</t>
    <phoneticPr fontId="74" type="noConversion"/>
  </si>
  <si>
    <t>1.汰舊換新(1031106購入，放置地點：A304教室)
2.汰舊換新(1031106購入，放置地點：A305教室)</t>
    <phoneticPr fontId="74" type="noConversion"/>
  </si>
  <si>
    <t>系辦公室行政用及GIS教室教學用汰舊換新(103年7月1台、105年9月2台、107年7月2台)</t>
    <phoneticPr fontId="74" type="noConversion"/>
  </si>
  <si>
    <t>新增教師教學、學生活動、教學影像紀錄編輯用相機</t>
    <phoneticPr fontId="74" type="noConversion"/>
  </si>
  <si>
    <t>新增教學、會議用平板電腦</t>
    <phoneticPr fontId="74" type="noConversion"/>
  </si>
  <si>
    <t>27吋螢幕</t>
    <phoneticPr fontId="74" type="noConversion"/>
  </si>
  <si>
    <t>汰換E206電腦教室，電腦106年11月購置，配合音樂系必修課(音樂科技導論)及音樂數位化課程使用。
配合第二項使用。</t>
    <phoneticPr fontId="74" type="noConversion"/>
  </si>
  <si>
    <t>汰換E206電腦教室，電腦106年11月購置，配合音樂系必修課(音樂科技導論)及音樂數位化課程使用。
目前軟體更新，無法支援現在電腦使用。</t>
    <phoneticPr fontId="74" type="noConversion"/>
  </si>
  <si>
    <t>汰換筆記型電腦(原106.3.13購置)，用途:音樂系活動及會議使用</t>
    <phoneticPr fontId="74" type="noConversion"/>
  </si>
  <si>
    <t>汰舊換新，105年12月購置</t>
    <phoneticPr fontId="74" type="noConversion"/>
  </si>
  <si>
    <t>汰舊換新(原96.09.26、101.03.09購置)</t>
    <phoneticPr fontId="74" type="noConversion"/>
  </si>
  <si>
    <t>汰舊換新(原103.05.22購置)</t>
    <phoneticPr fontId="74" type="noConversion"/>
  </si>
  <si>
    <t>數教系</t>
    <phoneticPr fontId="74" type="noConversion"/>
  </si>
  <si>
    <t>汰舊換新，購置98年，教師教學使用。</t>
    <phoneticPr fontId="74" type="noConversion"/>
  </si>
  <si>
    <t>多功能資訊講桌(含電腦)</t>
    <phoneticPr fontId="74" type="noConversion"/>
  </si>
  <si>
    <t>汰舊換新，購置103年，教師教學使用。</t>
    <phoneticPr fontId="74" type="noConversion"/>
  </si>
  <si>
    <t>工作站</t>
    <phoneticPr fontId="74" type="noConversion"/>
  </si>
  <si>
    <t>汰換個人電腦(101.03.13)，預計放置K410電腦教室提供教學使用。</t>
    <phoneticPr fontId="74" type="noConversion"/>
  </si>
  <si>
    <t>資工系</t>
    <phoneticPr fontId="74" type="noConversion"/>
  </si>
  <si>
    <t xml:space="preserve">(資工系)新增/教學實驗使用/放置研究生實驗室
</t>
    <phoneticPr fontId="74" type="noConversion"/>
  </si>
  <si>
    <t>科教系</t>
    <phoneticPr fontId="74" type="noConversion"/>
  </si>
  <si>
    <t>新購(葉聰文老師)
放置地點 D303-1
1.支援教師進行數位化教學課程。
2.支援編輯數位化教材內容。
3.支援課程：
a.資訊工程學系、數位系、科教系等三系的普通物理及普通物理實驗等五門課程的實驗數據處理及分析、進行數位化教學、應用python程式輔助物理公式推導及數據分析、模擬繪圖、深度學習推論分析等課程改進教學。
b.科學玩具、科學實驗教材教法、物理專題研究等課程進行STEM教學改進，融合arduion、3D列印、CNC控制、雷射雕刻等內容的設計與實施。
c.每學年修課人數估計超過500位大學部及研究所學生。</t>
    <phoneticPr fontId="74" type="noConversion"/>
  </si>
  <si>
    <t>汰換(葉聰文老師)
購置日期：105年8月23日
放置地點 D303-1
1.支援所教授各項課程內容設計。
2.進行教學影片的剪輯及配音編輯。
3.3D模型設計內容編輯與教學。
4.開發深度學習推論分析應用課程內容。
5.支援教學實踐研究資料分析與影音資料處理。
6.支援科學研究之3D資料工程模擬分析與計算。</t>
    <phoneticPr fontId="74" type="noConversion"/>
  </si>
  <si>
    <t>汰換(葉聰文老師)
購置日期：100年8月23日
放置地點 D303-1
支援課程：
1.資訊工程學系、數位系、科教系等三系的普通物理及普通物理實驗等五門課程的實驗數據處理及分析、進行數位化教學、應用python程式輔助物理公式推導及數據分析、模擬繪圖、深度學習推論分析等課程改進教學。
2.科學玩具、科學實驗教材教法、物理專題研究等課程進行STEM教學改進，融合arduion、3D列印、CNC控制、雷射雕刻等內容的設計與實施。
3.提供每學年修課人數估計超過500位大學部及研究所學生使用。</t>
    <phoneticPr fontId="74" type="noConversion"/>
  </si>
  <si>
    <t>汰換(葉聰文老師)
購置日期：100年8月23日
放置地點 D303-1          支援課程：
1.資訊工程學系、數位系、科教系等三系的普通物理及普通物理實驗等五門課程的實驗數據處理及分析、進行數位化教學、應用python程式輔助物理公式推導及數據分析、模擬繪圖、深度學習推論分析等課程改進教學。
2.科學玩具、科學實驗教材教法、物理專題研究等課程進行STEM教學改進，融合arduion、3D列印、CNC控制、雷射雕刻等內容的設計與實施。
3.提供每學年修課人數估計超過500位大學部及研究所學生使用。</t>
    <phoneticPr fontId="74" type="noConversion"/>
  </si>
  <si>
    <t>汰換(王盈丰老師)
購置日期：105年
放置地點 D105-1          早已無法負荷資料處理時常當機，且運轉時機器聲響過大；電腦27500元; 電腦螢幕3500元</t>
    <phoneticPr fontId="74" type="noConversion"/>
  </si>
  <si>
    <t xml:space="preserve">iPad Air </t>
    <phoneticPr fontId="74" type="noConversion"/>
  </si>
  <si>
    <t>新購(陳仕燁老師)
放置地點 K841室</t>
    <phoneticPr fontId="74" type="noConversion"/>
  </si>
  <si>
    <t>汰換R408B教室，學生繪圖、模型設計用電腦(105年11月1日購置)</t>
    <phoneticPr fontId="74" type="noConversion"/>
  </si>
  <si>
    <t>汰換文創系辦辦公電腦(107年11月12日購置)</t>
    <phoneticPr fontId="74" type="noConversion"/>
  </si>
  <si>
    <t>事經所</t>
    <phoneticPr fontId="74" type="noConversion"/>
  </si>
  <si>
    <t>新增(供師生上課、參訪活動、會議使用)</t>
    <phoneticPr fontId="74" type="noConversion"/>
  </si>
  <si>
    <t>汰換事經系辦辦公電腦(107年11月12日購置)</t>
    <phoneticPr fontId="74" type="noConversion"/>
  </si>
  <si>
    <t>汰換R503b教室桌機，供師生上課(1040806購置)</t>
    <phoneticPr fontId="74" type="noConversion"/>
  </si>
  <si>
    <t>汰換R503a教室桌機，供師生上課(1091008購置)</t>
    <phoneticPr fontId="74" type="noConversion"/>
  </si>
  <si>
    <t>觀光學程</t>
    <phoneticPr fontId="74" type="noConversion"/>
  </si>
  <si>
    <t>汰換R404教室(汰換107年2月23日)、汰換學生研究室(汰換107年2月23日)桌機，供師生上課</t>
    <phoneticPr fontId="74" type="noConversion"/>
  </si>
  <si>
    <t>新增(學生教師上課研究、參訪、活動使用)</t>
    <phoneticPr fontId="74" type="noConversion"/>
  </si>
  <si>
    <t>國企系</t>
    <phoneticPr fontId="74" type="noConversion"/>
  </si>
  <si>
    <t>汰換R509電腦教室桌機，供學生課程使用(1050308購置)</t>
    <phoneticPr fontId="74" type="noConversion"/>
  </si>
  <si>
    <t>新增2台；汰換1台(汰換的筆電購置時間為107年12月4日，供師生上課、參訪活動、會議使用)</t>
    <phoneticPr fontId="74" type="noConversion"/>
  </si>
  <si>
    <t>電腦硬體設備</t>
    <phoneticPr fontId="74" type="noConversion"/>
  </si>
  <si>
    <t>汰換，112.02購置，列印在學證明及成績單等相關業務</t>
    <phoneticPr fontId="74" type="noConversion"/>
  </si>
  <si>
    <t>體育室：汰換，原購置日期103.07（游泳池管理室電腦因windows無法升級，為符合資安要求已於112年2月報廢及無現金校園新增悠遊卡機收費需電腦設定金額，故提出申請），預計放置地點為游泳池</t>
    <phoneticPr fontId="74" type="noConversion"/>
  </si>
  <si>
    <t>電腦教室新增軟體</t>
    <phoneticPr fontId="74" type="noConversion"/>
  </si>
  <si>
    <t>校園資訊系統擴充</t>
    <phoneticPr fontId="74" type="noConversion"/>
  </si>
  <si>
    <t>依各單位提出之新增需求評估辦理</t>
    <phoneticPr fontId="74" type="noConversion"/>
  </si>
  <si>
    <t>更新校園資訊系統</t>
    <phoneticPr fontId="74" type="noConversion"/>
  </si>
  <si>
    <t>依各單位需求重新規劃建置校園資訊系統，逐年編列支付。
114年初步訪談及規劃300萬；115年完成雛型系統建置500萬;116年完成系統線上切換運作1400萬;117年保固200萬;118年保固200萬;119年保固200萬。共2800萬</t>
    <phoneticPr fontId="74" type="noConversion"/>
  </si>
  <si>
    <t>公版網站資安逐步強化</t>
    <phoneticPr fontId="74" type="noConversion"/>
  </si>
  <si>
    <t>公版網站資安強化</t>
    <phoneticPr fontId="74" type="noConversion"/>
  </si>
  <si>
    <t>圖書館自動化系統資安需求改善</t>
    <phoneticPr fontId="74" type="noConversion"/>
  </si>
  <si>
    <t>改善圖書館自動化系統資安(資通系統防護等級原為普級，於112年7月調整為中級)</t>
    <phoneticPr fontId="74" type="noConversion"/>
  </si>
  <si>
    <r>
      <t>Windows</t>
    </r>
    <r>
      <rPr>
        <sz val="12"/>
        <rFont val="Tahoma"/>
        <family val="4"/>
        <charset val="1"/>
      </rPr>
      <t> </t>
    </r>
    <r>
      <rPr>
        <sz val="12"/>
        <rFont val="標楷體"/>
        <family val="4"/>
        <charset val="136"/>
      </rPr>
      <t>Server</t>
    </r>
    <r>
      <rPr>
        <sz val="12"/>
        <rFont val="Tahoma"/>
        <family val="4"/>
        <charset val="1"/>
      </rPr>
      <t> </t>
    </r>
    <r>
      <rPr>
        <sz val="12"/>
        <rFont val="標楷體"/>
        <family val="4"/>
        <charset val="136"/>
      </rPr>
      <t>Datacenter</t>
    </r>
    <r>
      <rPr>
        <sz val="12"/>
        <rFont val="Tahoma"/>
        <family val="4"/>
        <charset val="1"/>
      </rPr>
      <t> </t>
    </r>
    <r>
      <rPr>
        <sz val="12"/>
        <rFont val="標楷體"/>
        <family val="4"/>
        <charset val="136"/>
      </rPr>
      <t>40Core教育版授權</t>
    </r>
    <phoneticPr fontId="74" type="noConversion"/>
  </si>
  <si>
    <t>配合新購超融合系統，採購Windows server授權。</t>
    <phoneticPr fontId="74" type="noConversion"/>
  </si>
  <si>
    <t xml:space="preserve">windows Server最新標準版 </t>
    <phoneticPr fontId="74" type="noConversion"/>
  </si>
  <si>
    <t>採購系統伺服器主機用</t>
  </si>
  <si>
    <t>公文線上簽核整合系統</t>
    <phoneticPr fontId="74" type="noConversion"/>
  </si>
  <si>
    <t>功能擴充</t>
    <phoneticPr fontId="74" type="noConversion"/>
  </si>
  <si>
    <t>111年建置職涯歷程資訊系統，經評估新增職涯諮詢報名系統以及活動報表統計新增項目等新增擴充功能。</t>
    <phoneticPr fontId="74" type="noConversion"/>
  </si>
  <si>
    <t>畢業生問卷平台系統功能擴充及新增需求等</t>
    <phoneticPr fontId="74" type="noConversion"/>
  </si>
  <si>
    <t>行為觀察分析軟體
INTERACT教育單機版授權更新2年</t>
    <phoneticPr fontId="74" type="noConversion"/>
  </si>
  <si>
    <t>Comprehensive Meta-Analysis (CMA)4 
分析統計軟體</t>
    <phoneticPr fontId="74" type="noConversion"/>
  </si>
  <si>
    <t>教育系
博士班上課使用</t>
    <phoneticPr fontId="74" type="noConversion"/>
  </si>
  <si>
    <t>Finale 教育版 | 專業樂譜製作軟體，最新 version 27</t>
    <phoneticPr fontId="74" type="noConversion"/>
  </si>
  <si>
    <t>汰換，軟體106年11月購置，配合音樂系必修課(音樂科技導論)及音樂數位化課程使用。
目前軟體更新，目前無法支援現在電腦使用。</t>
    <phoneticPr fontId="74" type="noConversion"/>
  </si>
  <si>
    <t>MaxMSP</t>
  </si>
  <si>
    <t>新增，配合音樂系必修課(音樂科技導論)及音樂數位化課程使用電腦迫切需求。</t>
  </si>
  <si>
    <t>Mplus8.10統計分析模擬軟體</t>
    <phoneticPr fontId="74" type="noConversion"/>
  </si>
  <si>
    <t>新增，應用於統計課程教學使用與研究生論文撰寫分析使用</t>
    <phoneticPr fontId="74" type="noConversion"/>
  </si>
  <si>
    <t>2D+3D Endless Runner  軟體授權</t>
    <phoneticPr fontId="74" type="noConversion"/>
  </si>
  <si>
    <t>新購軟體。使用課程為多媒體概論、專題課程、互動多媒體課程、資訊系統專題研究、行動裝置軟體應用、獨立研究</t>
    <phoneticPr fontId="74" type="noConversion"/>
  </si>
  <si>
    <t>Rhinoceros 8</t>
    <phoneticPr fontId="74" type="noConversion"/>
  </si>
  <si>
    <t>新購軟體。使用課程為參數造形設計專論、設計整合、視覺整合設計</t>
    <phoneticPr fontId="74" type="noConversion"/>
  </si>
  <si>
    <t>AppForAI 人工智慧開發工具</t>
    <phoneticPr fontId="74" type="noConversion"/>
  </si>
  <si>
    <t>新購軟體。使用課程為人工智慧、專題製作、資訊系統專題製作、獨立研究、人工智慧</t>
    <phoneticPr fontId="74" type="noConversion"/>
  </si>
  <si>
    <t>電腦軟體</t>
    <phoneticPr fontId="74" type="noConversion"/>
  </si>
  <si>
    <t>體育學系(汰換，111年購置)
現有軟體更新，為提升教學內容質量、供學生實操作分析研究使用</t>
    <phoneticPr fontId="74" type="noConversion"/>
  </si>
  <si>
    <t>年度各單位電腦硬體預算需求</t>
    <phoneticPr fontId="74" type="noConversion"/>
  </si>
  <si>
    <t>年度各單位電腦軟體預算需求</t>
    <phoneticPr fontId="74" type="noConversion"/>
  </si>
  <si>
    <t>水費(不含學生宿舍)</t>
    <phoneticPr fontId="74" type="noConversion"/>
  </si>
  <si>
    <t>電費(不含學生宿舍)</t>
    <phoneticPr fontId="74" type="noConversion"/>
  </si>
  <si>
    <t>委外清潔(不含學生宿舍)</t>
    <phoneticPr fontId="7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</si>
</sst>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1" formatCode="_-* #,##0_-;\-* #,##0_-;_-* &quot;-&quot;_-;_-@_-"/>
    <numFmt numFmtId="44" formatCode="_-&quot;$&quot;* #,##0.00_-;\-&quot;$&quot;* #,##0.00_-;_-&quot;$&quot;* &quot;-&quot;??_-;_-@_-"/>
    <numFmt numFmtId="43" formatCode="_-* #,##0.00_-;\-* #,##0.00_-;_-* &quot;-&quot;??_-;_-@_-"/>
    <numFmt numFmtId="176" formatCode="\ #,##0.00\ ;\-#,##0.00\ ;\-00\ ;\ @\ "/>
    <numFmt numFmtId="177" formatCode="[$$]#,##0.00\ ;\-[$$]#,##0.00\ ;[$$]\-00\ ;\ @\ "/>
    <numFmt numFmtId="178" formatCode="\ 0\ ;&quot; \\\-&quot;0\ ;&quot; - &quot;;\ @\ "/>
    <numFmt numFmtId="179" formatCode="\ #,##0.00\ ;&quot; \\\-&quot;#,##0.00\ ;\-00\ ;\ @\ "/>
    <numFmt numFmtId="180" formatCode="&quot; \&quot;0\ ;&quot; \\\\-&quot;0\ ;&quot; \- &quot;;\ @\ "/>
    <numFmt numFmtId="181" formatCode="&quot; \&quot;#,##0.00\ ;&quot; \\\\-&quot;#,##0.00\ ;&quot; \-&quot;00\ ;\ @\ "/>
    <numFmt numFmtId="182" formatCode="\ 0\ ;\-0\ ;\-00\ ;\ @\ "/>
    <numFmt numFmtId="183" formatCode="0\ "/>
    <numFmt numFmtId="184" formatCode="\ 0\ ;\-0\ ;&quot; - &quot;;\ @\ "/>
    <numFmt numFmtId="185" formatCode="0\ ;\(0\)"/>
    <numFmt numFmtId="186" formatCode="0\ ;[Red]\(0\)"/>
    <numFmt numFmtId="187" formatCode="\ #,##0\ ;\-#,##0\ ;\-00\ ;\ @\ "/>
    <numFmt numFmtId="188" formatCode="_-* #,##0_-;\-* #,##0_-;_-* &quot;-&quot;??_-;_-@_-"/>
    <numFmt numFmtId="189" formatCode="#,##0_ "/>
    <numFmt numFmtId="190" formatCode="#,##0_);[Red]\(#,##0\)"/>
    <numFmt numFmtId="191" formatCode="0_);[Red]\(0\)"/>
    <numFmt numFmtId="192" formatCode="&quot;$&quot;#,##0_);[Red]\(&quot;$&quot;#,##0\)"/>
    <numFmt numFmtId="193" formatCode="&quot;$&quot;#,##0"/>
  </numFmts>
  <fonts count="98">
    <font>
      <sz val="12"/>
      <color rgb="FF000000"/>
      <name val="新細明體"/>
      <charset val="136"/>
    </font>
    <font>
      <sz val="12"/>
      <color rgb="FFFFFFFF"/>
      <name val="新細明體"/>
      <family val="1"/>
      <charset val="136"/>
    </font>
    <font>
      <sz val="12"/>
      <color rgb="FF000000"/>
      <name val="Times New Roman"/>
      <family val="1"/>
    </font>
    <font>
      <sz val="12"/>
      <color rgb="FF000000"/>
      <name val="掉葡羹"/>
      <charset val="136"/>
    </font>
    <font>
      <sz val="12"/>
      <color rgb="FF993300"/>
      <name val="新細明體"/>
      <family val="1"/>
      <charset val="136"/>
    </font>
    <font>
      <b/>
      <sz val="12"/>
      <color rgb="FF000000"/>
      <name val="新細明體"/>
      <family val="1"/>
      <charset val="136"/>
    </font>
    <font>
      <sz val="12"/>
      <color rgb="FF008000"/>
      <name val="新細明體"/>
      <family val="1"/>
      <charset val="136"/>
    </font>
    <font>
      <b/>
      <sz val="12"/>
      <color rgb="FFFF9900"/>
      <name val="新細明體"/>
      <family val="1"/>
      <charset val="136"/>
    </font>
    <font>
      <sz val="12"/>
      <color rgb="FFFF9900"/>
      <name val="新細明體"/>
      <family val="1"/>
      <charset val="136"/>
    </font>
    <font>
      <i/>
      <sz val="12"/>
      <color rgb="FF808080"/>
      <name val="新細明體"/>
      <family val="1"/>
      <charset val="136"/>
    </font>
    <font>
      <b/>
      <sz val="15"/>
      <color rgb="FF003366"/>
      <name val="新細明體"/>
      <family val="1"/>
      <charset val="136"/>
    </font>
    <font>
      <b/>
      <sz val="13"/>
      <color rgb="FF003366"/>
      <name val="新細明體"/>
      <family val="1"/>
      <charset val="136"/>
    </font>
    <font>
      <b/>
      <sz val="11"/>
      <color rgb="FF003366"/>
      <name val="新細明體"/>
      <family val="1"/>
      <charset val="136"/>
    </font>
    <font>
      <b/>
      <sz val="18"/>
      <color rgb="FF003366"/>
      <name val="新細明體"/>
      <family val="1"/>
      <charset val="136"/>
    </font>
    <font>
      <sz val="12"/>
      <color rgb="FF333399"/>
      <name val="新細明體"/>
      <family val="1"/>
      <charset val="136"/>
    </font>
    <font>
      <b/>
      <sz val="12"/>
      <color rgb="FF333333"/>
      <name val="新細明體"/>
      <family val="1"/>
      <charset val="136"/>
    </font>
    <font>
      <b/>
      <sz val="12"/>
      <color rgb="FFFFFFFF"/>
      <name val="新細明體"/>
      <family val="1"/>
      <charset val="136"/>
    </font>
    <font>
      <sz val="12"/>
      <color rgb="FF800080"/>
      <name val="新細明體"/>
      <family val="1"/>
      <charset val="136"/>
    </font>
    <font>
      <sz val="12"/>
      <color rgb="FFFF0000"/>
      <name val="新細明體"/>
      <family val="1"/>
      <charset val="136"/>
    </font>
    <font>
      <sz val="12"/>
      <color rgb="FF000000"/>
      <name val="微軟正黑體"/>
      <family val="2"/>
      <charset val="136"/>
    </font>
    <font>
      <sz val="12"/>
      <color rgb="FF000000"/>
      <name val="微軟正黑體"/>
      <family val="2"/>
      <charset val="136"/>
    </font>
    <font>
      <u/>
      <sz val="16"/>
      <color rgb="FF000000"/>
      <name val="微軟正黑體"/>
      <family val="2"/>
      <charset val="136"/>
    </font>
    <font>
      <sz val="14"/>
      <color rgb="FF000000"/>
      <name val="微軟正黑體"/>
      <family val="2"/>
      <charset val="136"/>
    </font>
    <font>
      <sz val="14"/>
      <color rgb="FF000000"/>
      <name val="微軟正黑體"/>
      <family val="2"/>
      <charset val="136"/>
    </font>
    <font>
      <b/>
      <sz val="12"/>
      <color rgb="FF000000"/>
      <name val="微軟正黑體"/>
      <family val="2"/>
      <charset val="136"/>
    </font>
    <font>
      <sz val="12"/>
      <color rgb="FFFF0000"/>
      <name val="微軟正黑體"/>
      <family val="2"/>
      <charset val="136"/>
    </font>
    <font>
      <b/>
      <sz val="10"/>
      <color rgb="FFFF0000"/>
      <name val="微軟正黑體"/>
      <family val="2"/>
      <charset val="136"/>
    </font>
    <font>
      <sz val="8"/>
      <color rgb="FFA6A6A6"/>
      <name val="微軟正黑體"/>
      <family val="2"/>
      <charset val="136"/>
    </font>
    <font>
      <b/>
      <sz val="12"/>
      <color rgb="FFFF0000"/>
      <name val="微軟正黑體"/>
      <family val="2"/>
      <charset val="136"/>
    </font>
    <font>
      <b/>
      <u/>
      <sz val="12"/>
      <color rgb="FFFF0000"/>
      <name val="微軟正黑體"/>
      <family val="2"/>
      <charset val="136"/>
    </font>
    <font>
      <u/>
      <sz val="12"/>
      <color rgb="FF000000"/>
      <name val="微軟正黑體"/>
      <family val="2"/>
      <charset val="136"/>
    </font>
    <font>
      <sz val="12"/>
      <color rgb="FF000000"/>
      <name val="標楷體"/>
      <family val="4"/>
      <charset val="136"/>
    </font>
    <font>
      <sz val="11"/>
      <color rgb="FF000000"/>
      <name val="新細明體"/>
      <family val="1"/>
      <charset val="136"/>
    </font>
    <font>
      <sz val="20"/>
      <color rgb="FF000000"/>
      <name val="新細明體"/>
      <family val="1"/>
      <charset val="136"/>
    </font>
    <font>
      <u/>
      <sz val="26"/>
      <color rgb="FF000000"/>
      <name val="標楷體"/>
      <family val="4"/>
      <charset val="136"/>
    </font>
    <font>
      <sz val="16"/>
      <color rgb="FF000000"/>
      <name val="新細明體"/>
      <family val="1"/>
      <charset val="136"/>
    </font>
    <font>
      <sz val="24"/>
      <color rgb="FF000000"/>
      <name val="標楷體"/>
      <family val="4"/>
      <charset val="136"/>
    </font>
    <font>
      <sz val="24"/>
      <color rgb="FF000000"/>
      <name val="標楷體"/>
      <family val="4"/>
      <charset val="136"/>
    </font>
    <font>
      <b/>
      <sz val="16"/>
      <color rgb="FF000000"/>
      <name val="標楷體"/>
      <family val="4"/>
      <charset val="136"/>
    </font>
    <font>
      <b/>
      <sz val="11"/>
      <color rgb="FF000000"/>
      <name val="標楷體"/>
      <family val="4"/>
      <charset val="136"/>
    </font>
    <font>
      <b/>
      <sz val="18"/>
      <color rgb="FF000000"/>
      <name val="標楷體"/>
      <family val="4"/>
      <charset val="136"/>
    </font>
    <font>
      <sz val="18"/>
      <color rgb="FF000000"/>
      <name val="標楷體"/>
      <family val="4"/>
      <charset val="136"/>
    </font>
    <font>
      <sz val="20"/>
      <color rgb="FF000000"/>
      <name val="標楷體"/>
      <family val="4"/>
      <charset val="136"/>
    </font>
    <font>
      <sz val="20"/>
      <color rgb="FF000000"/>
      <name val="標楷體"/>
      <family val="4"/>
      <charset val="136"/>
    </font>
    <font>
      <b/>
      <sz val="16"/>
      <color rgb="FF000000"/>
      <name val="新細明體"/>
      <family val="1"/>
      <charset val="136"/>
    </font>
    <font>
      <sz val="16"/>
      <color rgb="FF000000"/>
      <name val="標楷體"/>
      <family val="4"/>
      <charset val="136"/>
    </font>
    <font>
      <sz val="14"/>
      <color rgb="FF000000"/>
      <name val="新細明體"/>
      <family val="1"/>
      <charset val="136"/>
    </font>
    <font>
      <u/>
      <sz val="12"/>
      <color rgb="FF0000FF"/>
      <name val="新細明體"/>
      <family val="1"/>
      <charset val="136"/>
    </font>
    <font>
      <sz val="15"/>
      <color rgb="FF000000"/>
      <name val="標楷體"/>
      <family val="4"/>
      <charset val="136"/>
    </font>
    <font>
      <sz val="14"/>
      <color rgb="FF000000"/>
      <name val="標楷體"/>
      <family val="4"/>
      <charset val="136"/>
    </font>
    <font>
      <sz val="13"/>
      <color rgb="FF000000"/>
      <name val="標楷體"/>
      <family val="4"/>
      <charset val="136"/>
    </font>
    <font>
      <b/>
      <sz val="20"/>
      <color rgb="FF000000"/>
      <name val="標楷體"/>
      <family val="4"/>
      <charset val="136"/>
    </font>
    <font>
      <b/>
      <sz val="14"/>
      <color rgb="FF000000"/>
      <name val="微軟正黑體"/>
      <family val="2"/>
      <charset val="136"/>
    </font>
    <font>
      <sz val="16"/>
      <color rgb="FF000000"/>
      <name val="微軟正黑體"/>
      <family val="2"/>
      <charset val="136"/>
    </font>
    <font>
      <b/>
      <sz val="14"/>
      <color rgb="FF008080"/>
      <name val="微軟正黑體"/>
      <family val="2"/>
      <charset val="136"/>
    </font>
    <font>
      <sz val="8"/>
      <color rgb="FF808080"/>
      <name val="微軟正黑體"/>
      <family val="2"/>
      <charset val="136"/>
    </font>
    <font>
      <u/>
      <sz val="18"/>
      <color rgb="FF000000"/>
      <name val="微軟正黑體"/>
      <family val="2"/>
      <charset val="136"/>
    </font>
    <font>
      <sz val="14"/>
      <color rgb="FFFF0000"/>
      <name val="微軟正黑體"/>
      <family val="2"/>
      <charset val="136"/>
    </font>
    <font>
      <b/>
      <sz val="11"/>
      <color rgb="FFFF0000"/>
      <name val="微軟正黑體"/>
      <family val="2"/>
      <charset val="136"/>
    </font>
    <font>
      <sz val="9"/>
      <color rgb="FF808080"/>
      <name val="微軟正黑體"/>
      <family val="2"/>
      <charset val="136"/>
    </font>
    <font>
      <sz val="18"/>
      <color rgb="FF000000"/>
      <name val="微軟正黑體"/>
      <family val="2"/>
      <charset val="136"/>
    </font>
    <font>
      <sz val="13"/>
      <color rgb="FF000000"/>
      <name val="微軟正黑體"/>
      <family val="2"/>
      <charset val="136"/>
    </font>
    <font>
      <b/>
      <sz val="13"/>
      <color rgb="FF000000"/>
      <name val="微軟正黑體"/>
      <family val="2"/>
      <charset val="136"/>
    </font>
    <font>
      <sz val="13"/>
      <color rgb="FFFF0000"/>
      <name val="微軟正黑體"/>
      <family val="2"/>
      <charset val="136"/>
    </font>
    <font>
      <b/>
      <u/>
      <sz val="14"/>
      <color rgb="FFFF0000"/>
      <name val="微軟正黑體"/>
      <family val="2"/>
      <charset val="136"/>
    </font>
    <font>
      <sz val="10"/>
      <color rgb="FF000000"/>
      <name val="標楷體"/>
      <family val="4"/>
      <charset val="136"/>
    </font>
    <font>
      <sz val="9"/>
      <color rgb="FF000000"/>
      <name val="標楷體"/>
      <family val="4"/>
      <charset val="136"/>
    </font>
    <font>
      <sz val="16"/>
      <color rgb="FF000000"/>
      <name val="標楷體"/>
      <family val="4"/>
      <charset val="136"/>
    </font>
    <font>
      <sz val="11"/>
      <color rgb="FF000000"/>
      <name val="標楷體"/>
      <family val="4"/>
      <charset val="136"/>
    </font>
    <font>
      <b/>
      <sz val="12"/>
      <color rgb="FF000000"/>
      <name val="標楷體"/>
      <family val="4"/>
      <charset val="136"/>
    </font>
    <font>
      <u/>
      <sz val="24"/>
      <color rgb="FF000000"/>
      <name val="標楷體"/>
      <family val="4"/>
      <charset val="136"/>
    </font>
    <font>
      <sz val="22"/>
      <color rgb="FF000000"/>
      <name val="標楷體"/>
      <family val="4"/>
      <charset val="136"/>
    </font>
    <font>
      <sz val="15"/>
      <color rgb="FF000000"/>
      <name val="標楷體"/>
      <family val="4"/>
      <charset val="136"/>
    </font>
    <font>
      <sz val="12"/>
      <color rgb="FF000000"/>
      <name val="新細明體"/>
      <family val="1"/>
      <charset val="136"/>
    </font>
    <font>
      <sz val="9"/>
      <name val="新細明體"/>
      <family val="1"/>
      <charset val="136"/>
    </font>
    <font>
      <sz val="12"/>
      <name val="新細明體"/>
      <family val="1"/>
      <charset val="136"/>
    </font>
    <font>
      <sz val="20"/>
      <name val="標楷體"/>
      <family val="4"/>
      <charset val="136"/>
    </font>
    <font>
      <u/>
      <sz val="20"/>
      <name val="標楷體"/>
      <family val="4"/>
      <charset val="136"/>
    </font>
    <font>
      <sz val="12"/>
      <name val="標楷體"/>
      <family val="4"/>
      <charset val="136"/>
    </font>
    <font>
      <sz val="18"/>
      <name val="標楷體"/>
      <family val="4"/>
      <charset val="136"/>
    </font>
    <font>
      <b/>
      <sz val="18"/>
      <name val="Times New Roman"/>
      <family val="1"/>
    </font>
    <font>
      <sz val="9"/>
      <name val="細明體"/>
      <family val="3"/>
      <charset val="136"/>
    </font>
    <font>
      <sz val="14"/>
      <name val="標楷體"/>
      <family val="4"/>
      <charset val="136"/>
    </font>
    <font>
      <sz val="8"/>
      <name val="標楷體"/>
      <family val="4"/>
      <charset val="136"/>
    </font>
    <font>
      <sz val="16"/>
      <name val="標楷體"/>
      <family val="4"/>
      <charset val="136"/>
    </font>
    <font>
      <sz val="13"/>
      <name val="標楷體"/>
      <family val="4"/>
      <charset val="136"/>
    </font>
    <font>
      <sz val="11"/>
      <name val="標楷體"/>
      <family val="4"/>
      <charset val="136"/>
    </font>
    <font>
      <sz val="9"/>
      <name val="標楷體"/>
      <family val="4"/>
      <charset val="136"/>
    </font>
    <font>
      <sz val="14"/>
      <color indexed="8"/>
      <name val="標楷體"/>
      <family val="4"/>
      <charset val="136"/>
    </font>
    <font>
      <b/>
      <sz val="16"/>
      <name val="標楷體"/>
      <family val="4"/>
      <charset val="136"/>
    </font>
    <font>
      <b/>
      <sz val="12"/>
      <name val="標楷體"/>
      <family val="4"/>
      <charset val="136"/>
    </font>
    <font>
      <sz val="10"/>
      <name val="標楷體"/>
      <family val="4"/>
      <charset val="136"/>
    </font>
    <font>
      <sz val="12"/>
      <name val="新細明體"/>
      <family val="1"/>
      <charset val="136"/>
      <scheme val="minor"/>
    </font>
    <font>
      <b/>
      <sz val="12"/>
      <name val="新細明體"/>
      <family val="1"/>
      <charset val="136"/>
    </font>
    <font>
      <sz val="12"/>
      <name val="Times New Roman"/>
      <family val="1"/>
    </font>
    <font>
      <sz val="12"/>
      <color theme="1"/>
      <name val="標楷體"/>
      <family val="4"/>
      <charset val="136"/>
    </font>
    <font>
      <sz val="12"/>
      <name val="Tahoma"/>
      <family val="4"/>
      <charset val="1"/>
    </font>
    <font>
      <b/>
      <sz val="14"/>
      <name val="標楷體"/>
      <family val="4"/>
      <charset val="136"/>
    </font>
  </fonts>
  <fills count="31">
    <fill>
      <patternFill patternType="none"/>
    </fill>
    <fill>
      <patternFill patternType="gray125"/>
    </fill>
    <fill>
      <patternFill patternType="solid">
        <fgColor rgb="FFCCCCFF"/>
        <bgColor rgb="FFC0C0C0"/>
      </patternFill>
    </fill>
    <fill>
      <patternFill patternType="solid">
        <fgColor rgb="FFFF99CC"/>
        <bgColor rgb="FFFF8080"/>
      </patternFill>
    </fill>
    <fill>
      <patternFill patternType="solid">
        <fgColor rgb="FFCCFFCC"/>
        <bgColor rgb="FFCCFFFF"/>
      </patternFill>
    </fill>
    <fill>
      <patternFill patternType="solid">
        <fgColor rgb="FFCC99FF"/>
        <bgColor rgb="FFFF99CC"/>
      </patternFill>
    </fill>
    <fill>
      <patternFill patternType="solid">
        <fgColor rgb="FFCCFFFF"/>
        <bgColor rgb="FFCCFFFF"/>
      </patternFill>
    </fill>
    <fill>
      <patternFill patternType="solid">
        <fgColor rgb="FFFFCC99"/>
        <bgColor rgb="FFC0C0C0"/>
      </patternFill>
    </fill>
    <fill>
      <patternFill patternType="solid">
        <fgColor rgb="FF99CCFF"/>
        <bgColor rgb="FFCCCCFF"/>
      </patternFill>
    </fill>
    <fill>
      <patternFill patternType="solid">
        <fgColor rgb="FFFF8080"/>
        <bgColor rgb="FFFF99CC"/>
      </patternFill>
    </fill>
    <fill>
      <patternFill patternType="solid">
        <fgColor rgb="FF00FF00"/>
        <bgColor rgb="FF33CCCC"/>
      </patternFill>
    </fill>
    <fill>
      <patternFill patternType="solid">
        <fgColor rgb="FFFFCC00"/>
        <bgColor rgb="FFFFFF00"/>
      </patternFill>
    </fill>
    <fill>
      <patternFill patternType="solid">
        <fgColor rgb="FF0066CC"/>
        <bgColor rgb="FF008080"/>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FFFF99"/>
        <bgColor rgb="FFFFFFCC"/>
      </patternFill>
    </fill>
    <fill>
      <patternFill patternType="solid">
        <fgColor rgb="FFC0C0C0"/>
        <bgColor rgb="FFCCCCFF"/>
      </patternFill>
    </fill>
    <fill>
      <patternFill patternType="solid">
        <fgColor rgb="FFFFFFCC"/>
        <bgColor rgb="FFFFFFFF"/>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969696"/>
        <bgColor rgb="FFA6A6A6"/>
      </patternFill>
    </fill>
    <fill>
      <patternFill patternType="solid">
        <fgColor rgb="FFFFFF00"/>
        <bgColor rgb="FFFFFF00"/>
      </patternFill>
    </fill>
    <fill>
      <patternFill patternType="solid">
        <fgColor theme="0"/>
        <bgColor indexed="64"/>
      </patternFill>
    </fill>
    <fill>
      <patternFill patternType="solid">
        <fgColor rgb="FFFFFFFF"/>
        <bgColor rgb="FFFFFFFF"/>
      </patternFill>
    </fill>
    <fill>
      <patternFill patternType="solid">
        <fgColor rgb="FFFFFFFF"/>
        <bgColor indexed="64"/>
      </patternFill>
    </fill>
    <fill>
      <patternFill patternType="solid">
        <fgColor rgb="FFFFC000"/>
        <bgColor indexed="64"/>
      </patternFill>
    </fill>
    <fill>
      <patternFill patternType="solid">
        <fgColor theme="9" tint="0.79998168889431442"/>
        <bgColor indexed="64"/>
      </patternFill>
    </fill>
    <fill>
      <patternFill patternType="solid">
        <fgColor theme="0" tint="-0.14999847407452621"/>
        <bgColor indexed="64"/>
      </patternFill>
    </fill>
  </fills>
  <borders count="82">
    <border>
      <left/>
      <right/>
      <top/>
      <bottom/>
      <diagonal/>
    </border>
    <border>
      <left/>
      <right/>
      <top style="hair">
        <color rgb="FF333399"/>
      </top>
      <bottom style="hair">
        <color rgb="FF333399"/>
      </bottom>
      <diagonal/>
    </border>
    <border>
      <left style="hair">
        <color rgb="FF808080"/>
      </left>
      <right style="hair">
        <color rgb="FF808080"/>
      </right>
      <top style="hair">
        <color rgb="FF808080"/>
      </top>
      <bottom style="hair">
        <color rgb="FF808080"/>
      </bottom>
      <diagonal/>
    </border>
    <border>
      <left/>
      <right/>
      <top/>
      <bottom style="hair">
        <color rgb="FFFF9900"/>
      </bottom>
      <diagonal/>
    </border>
    <border>
      <left style="hair">
        <color rgb="FFC0C0C0"/>
      </left>
      <right style="hair">
        <color rgb="FFC0C0C0"/>
      </right>
      <top style="hair">
        <color rgb="FFC0C0C0"/>
      </top>
      <bottom style="hair">
        <color rgb="FFC0C0C0"/>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style="hair">
        <color rgb="FF333333"/>
      </left>
      <right style="hair">
        <color rgb="FF333333"/>
      </right>
      <top style="hair">
        <color rgb="FF333333"/>
      </top>
      <bottom style="hair">
        <color rgb="FF333333"/>
      </bottom>
      <diagonal/>
    </border>
    <border>
      <left/>
      <right/>
      <top/>
      <bottom style="medium">
        <color auto="1"/>
      </bottom>
      <diagonal/>
    </border>
    <border>
      <left style="hair">
        <color auto="1"/>
      </left>
      <right style="hair">
        <color auto="1"/>
      </right>
      <top style="medium">
        <color auto="1"/>
      </top>
      <bottom style="hair">
        <color auto="1"/>
      </bottom>
      <diagonal/>
    </border>
    <border>
      <left style="hair">
        <color auto="1"/>
      </left>
      <right style="medium">
        <color auto="1"/>
      </right>
      <top style="medium">
        <color auto="1"/>
      </top>
      <bottom style="hair">
        <color auto="1"/>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style="hair">
        <color auto="1"/>
      </left>
      <right style="medium">
        <color auto="1"/>
      </right>
      <top style="hair">
        <color auto="1"/>
      </top>
      <bottom style="hair">
        <color auto="1"/>
      </bottom>
      <diagonal/>
    </border>
    <border>
      <left/>
      <right style="hair">
        <color auto="1"/>
      </right>
      <top style="hair">
        <color auto="1"/>
      </top>
      <bottom style="hair">
        <color auto="1"/>
      </bottom>
      <diagonal/>
    </border>
    <border>
      <left/>
      <right/>
      <top style="hair">
        <color auto="1"/>
      </top>
      <bottom style="hair">
        <color auto="1"/>
      </bottom>
      <diagonal/>
    </border>
    <border>
      <left/>
      <right style="medium">
        <color auto="1"/>
      </right>
      <top style="hair">
        <color auto="1"/>
      </top>
      <bottom style="hair">
        <color auto="1"/>
      </bottom>
      <diagonal/>
    </border>
    <border>
      <left/>
      <right/>
      <top style="medium">
        <color auto="1"/>
      </top>
      <bottom/>
      <diagonal/>
    </border>
    <border>
      <left style="medium">
        <color auto="1"/>
      </left>
      <right style="hair">
        <color auto="1"/>
      </right>
      <top style="medium">
        <color auto="1"/>
      </top>
      <bottom style="hair">
        <color auto="1"/>
      </bottom>
      <diagonal/>
    </border>
    <border>
      <left style="medium">
        <color auto="1"/>
      </left>
      <right style="hair">
        <color auto="1"/>
      </right>
      <top style="hair">
        <color auto="1"/>
      </top>
      <bottom style="hair">
        <color auto="1"/>
      </bottom>
      <diagonal/>
    </border>
    <border>
      <left style="medium">
        <color auto="1"/>
      </left>
      <right style="hair">
        <color auto="1"/>
      </right>
      <top style="hair">
        <color auto="1"/>
      </top>
      <bottom style="medium">
        <color auto="1"/>
      </bottom>
      <diagonal/>
    </border>
    <border>
      <left style="hair">
        <color auto="1"/>
      </left>
      <right style="medium">
        <color auto="1"/>
      </right>
      <top style="hair">
        <color auto="1"/>
      </top>
      <bottom style="medium">
        <color auto="1"/>
      </bottom>
      <diagonal/>
    </border>
    <border>
      <left style="medium">
        <color auto="1"/>
      </left>
      <right style="medium">
        <color auto="1"/>
      </right>
      <top style="hair">
        <color auto="1"/>
      </top>
      <bottom style="hair">
        <color auto="1"/>
      </bottom>
      <diagonal/>
    </border>
    <border>
      <left/>
      <right/>
      <top/>
      <bottom style="hair">
        <color auto="1"/>
      </bottom>
      <diagonal/>
    </border>
    <border>
      <left/>
      <right/>
      <top style="hair">
        <color auto="1"/>
      </top>
      <bottom/>
      <diagonal/>
    </border>
    <border>
      <left style="hair">
        <color auto="1"/>
      </left>
      <right style="hair">
        <color auto="1"/>
      </right>
      <top style="hair">
        <color auto="1"/>
      </top>
      <bottom/>
      <diagonal/>
    </border>
    <border>
      <left style="thin">
        <color indexed="64"/>
      </left>
      <right style="thin">
        <color indexed="64"/>
      </right>
      <top style="thin">
        <color indexed="64"/>
      </top>
      <bottom style="thin">
        <color indexed="64"/>
      </bottom>
      <diagonal/>
    </border>
    <border>
      <left style="hair">
        <color auto="1"/>
      </left>
      <right style="hair">
        <color auto="1"/>
      </right>
      <top/>
      <bottom style="hair">
        <color auto="1"/>
      </bottom>
      <diagonal/>
    </border>
    <border>
      <left style="medium">
        <color auto="1"/>
      </left>
      <right/>
      <top style="hair">
        <color auto="1"/>
      </top>
      <bottom style="hair">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rgb="FF000000"/>
      </left>
      <right style="medium">
        <color indexed="64"/>
      </right>
      <top style="thin">
        <color rgb="FF000000"/>
      </top>
      <bottom style="thin">
        <color rgb="FF000000"/>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hair">
        <color indexed="8"/>
      </left>
      <right style="hair">
        <color indexed="8"/>
      </right>
      <top style="hair">
        <color indexed="8"/>
      </top>
      <bottom style="hair">
        <color indexed="8"/>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hair">
        <color auto="1"/>
      </right>
      <top/>
      <bottom style="medium">
        <color auto="1"/>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auto="1"/>
      </left>
      <right style="hair">
        <color auto="1"/>
      </right>
      <top style="hair">
        <color auto="1"/>
      </top>
      <bottom/>
      <diagonal/>
    </border>
    <border>
      <left style="medium">
        <color auto="1"/>
      </left>
      <right style="hair">
        <color auto="1"/>
      </right>
      <top/>
      <bottom style="hair">
        <color auto="1"/>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style="thin">
        <color rgb="FF000000"/>
      </bottom>
      <diagonal/>
    </border>
    <border>
      <left/>
      <right style="medium">
        <color indexed="64"/>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indexed="64"/>
      </right>
      <top style="thin">
        <color rgb="FF000000"/>
      </top>
      <bottom/>
      <diagonal/>
    </border>
    <border>
      <left style="thin">
        <color rgb="FF000000"/>
      </left>
      <right/>
      <top style="thin">
        <color rgb="FF000000"/>
      </top>
      <bottom style="thin">
        <color rgb="FF000000"/>
      </bottom>
      <diagonal/>
    </border>
    <border>
      <left style="medium">
        <color auto="1"/>
      </left>
      <right/>
      <top/>
      <bottom style="medium">
        <color auto="1"/>
      </bottom>
      <diagonal/>
    </border>
    <border>
      <left/>
      <right style="medium">
        <color auto="1"/>
      </right>
      <top/>
      <bottom style="medium">
        <color auto="1"/>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s>
  <cellStyleXfs count="195">
    <xf numFmtId="0" fontId="0" fillId="0" borderId="0"/>
    <xf numFmtId="0" fontId="73" fillId="2" borderId="0" applyBorder="0" applyProtection="0"/>
    <xf numFmtId="0" fontId="73" fillId="2" borderId="0" applyBorder="0" applyProtection="0"/>
    <xf numFmtId="0" fontId="73" fillId="3" borderId="0" applyBorder="0" applyProtection="0"/>
    <xf numFmtId="0" fontId="73" fillId="3" borderId="0" applyBorder="0" applyProtection="0"/>
    <xf numFmtId="0" fontId="73" fillId="4" borderId="0" applyBorder="0" applyProtection="0"/>
    <xf numFmtId="0" fontId="73" fillId="4" borderId="0" applyBorder="0" applyProtection="0"/>
    <xf numFmtId="0" fontId="73" fillId="5" borderId="0" applyBorder="0" applyProtection="0"/>
    <xf numFmtId="0" fontId="73" fillId="5" borderId="0" applyBorder="0" applyProtection="0"/>
    <xf numFmtId="0" fontId="73" fillId="6" borderId="0" applyBorder="0" applyProtection="0"/>
    <xf numFmtId="0" fontId="73" fillId="6" borderId="0" applyBorder="0" applyProtection="0"/>
    <xf numFmtId="0" fontId="73" fillId="7" borderId="0" applyBorder="0" applyProtection="0"/>
    <xf numFmtId="0" fontId="73" fillId="7" borderId="0" applyBorder="0" applyProtection="0"/>
    <xf numFmtId="0" fontId="73" fillId="8" borderId="0" applyBorder="0" applyProtection="0"/>
    <xf numFmtId="0" fontId="73" fillId="8" borderId="0" applyBorder="0" applyProtection="0"/>
    <xf numFmtId="0" fontId="73" fillId="9" borderId="0" applyBorder="0" applyProtection="0"/>
    <xf numFmtId="0" fontId="73" fillId="9" borderId="0" applyBorder="0" applyProtection="0"/>
    <xf numFmtId="0" fontId="73" fillId="10" borderId="0" applyBorder="0" applyProtection="0"/>
    <xf numFmtId="0" fontId="73" fillId="10" borderId="0" applyBorder="0" applyProtection="0"/>
    <xf numFmtId="0" fontId="73" fillId="5" borderId="0" applyBorder="0" applyProtection="0"/>
    <xf numFmtId="0" fontId="73" fillId="5" borderId="0" applyBorder="0" applyProtection="0"/>
    <xf numFmtId="0" fontId="73" fillId="8" borderId="0" applyBorder="0" applyProtection="0"/>
    <xf numFmtId="0" fontId="73" fillId="8" borderId="0" applyBorder="0" applyProtection="0"/>
    <xf numFmtId="0" fontId="73" fillId="11" borderId="0" applyBorder="0" applyProtection="0"/>
    <xf numFmtId="0" fontId="73" fillId="11" borderId="0" applyBorder="0" applyProtection="0"/>
    <xf numFmtId="0" fontId="1" fillId="12" borderId="0" applyBorder="0" applyProtection="0"/>
    <xf numFmtId="0" fontId="1" fillId="12" borderId="0" applyBorder="0" applyProtection="0"/>
    <xf numFmtId="0" fontId="1" fillId="9" borderId="0" applyBorder="0" applyProtection="0"/>
    <xf numFmtId="0" fontId="1" fillId="9" borderId="0" applyBorder="0" applyProtection="0"/>
    <xf numFmtId="0" fontId="1" fillId="10" borderId="0" applyBorder="0" applyProtection="0"/>
    <xf numFmtId="0" fontId="1" fillId="10" borderId="0" applyBorder="0" applyProtection="0"/>
    <xf numFmtId="0" fontId="1" fillId="13" borderId="0" applyBorder="0" applyProtection="0"/>
    <xf numFmtId="0" fontId="1" fillId="13" borderId="0" applyBorder="0" applyProtection="0"/>
    <xf numFmtId="0" fontId="1" fillId="14" borderId="0" applyBorder="0" applyProtection="0"/>
    <xf numFmtId="0" fontId="1" fillId="14" borderId="0" applyBorder="0" applyProtection="0"/>
    <xf numFmtId="0" fontId="1" fillId="15" borderId="0" applyBorder="0" applyProtection="0"/>
    <xf numFmtId="0" fontId="1" fillId="15" borderId="0" applyBorder="0" applyProtection="0"/>
    <xf numFmtId="0" fontId="2" fillId="0" borderId="0" applyBorder="0" applyProtection="0">
      <alignment vertical="center"/>
    </xf>
    <xf numFmtId="0" fontId="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2"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alignment vertical="center"/>
    </xf>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xf numFmtId="0" fontId="73" fillId="0" borderId="0" applyBorder="0" applyProtection="0">
      <alignment vertical="center"/>
    </xf>
    <xf numFmtId="0" fontId="73" fillId="0" borderId="0" applyBorder="0" applyProtection="0"/>
    <xf numFmtId="0" fontId="73" fillId="0" borderId="0" applyBorder="0" applyProtection="0"/>
    <xf numFmtId="0" fontId="73" fillId="0" borderId="0" applyBorder="0" applyProtection="0">
      <alignment vertical="center"/>
    </xf>
    <xf numFmtId="0" fontId="73" fillId="0" borderId="0" applyBorder="0" applyProtection="0"/>
    <xf numFmtId="0" fontId="73" fillId="0" borderId="0" applyBorder="0" applyProtection="0"/>
    <xf numFmtId="0" fontId="73" fillId="0" borderId="0" applyBorder="0" applyProtection="0">
      <alignment vertical="center"/>
    </xf>
    <xf numFmtId="0" fontId="73" fillId="0" borderId="0" applyBorder="0" applyProtection="0"/>
    <xf numFmtId="176" fontId="73" fillId="0" borderId="0" applyBorder="0" applyProtection="0"/>
    <xf numFmtId="176" fontId="73" fillId="0" borderId="0" applyBorder="0" applyProtection="0"/>
    <xf numFmtId="176" fontId="73" fillId="0" borderId="0" applyBorder="0" applyProtection="0"/>
    <xf numFmtId="176" fontId="73" fillId="0" borderId="0" applyBorder="0" applyProtection="0"/>
    <xf numFmtId="176" fontId="73" fillId="0" borderId="0" applyBorder="0" applyProtection="0"/>
    <xf numFmtId="0" fontId="4" fillId="16" borderId="0" applyBorder="0" applyProtection="0"/>
    <xf numFmtId="0" fontId="4" fillId="16" borderId="0" applyBorder="0" applyProtection="0"/>
    <xf numFmtId="0" fontId="5" fillId="0" borderId="1" applyProtection="0"/>
    <xf numFmtId="0" fontId="5" fillId="0" borderId="1" applyProtection="0"/>
    <xf numFmtId="0" fontId="6" fillId="4" borderId="0" applyBorder="0" applyProtection="0"/>
    <xf numFmtId="0" fontId="6" fillId="4" borderId="0" applyBorder="0" applyProtection="0"/>
    <xf numFmtId="0" fontId="7" fillId="17" borderId="2" applyProtection="0"/>
    <xf numFmtId="0" fontId="7" fillId="17" borderId="2" applyProtection="0"/>
    <xf numFmtId="177" fontId="73" fillId="0" borderId="0" applyBorder="0" applyProtection="0"/>
    <xf numFmtId="177" fontId="73" fillId="0" borderId="0" applyBorder="0" applyProtection="0"/>
    <xf numFmtId="0" fontId="8" fillId="0" borderId="3" applyProtection="0"/>
    <xf numFmtId="0" fontId="8" fillId="0" borderId="3" applyProtection="0"/>
    <xf numFmtId="0" fontId="73" fillId="18" borderId="4" applyProtection="0"/>
    <xf numFmtId="0" fontId="9" fillId="0" borderId="0" applyBorder="0" applyProtection="0"/>
    <xf numFmtId="0" fontId="9" fillId="0" borderId="0" applyBorder="0" applyProtection="0"/>
    <xf numFmtId="0" fontId="1" fillId="19" borderId="0" applyBorder="0" applyProtection="0"/>
    <xf numFmtId="0" fontId="1" fillId="19" borderId="0" applyBorder="0" applyProtection="0"/>
    <xf numFmtId="0" fontId="1" fillId="20" borderId="0" applyBorder="0" applyProtection="0"/>
    <xf numFmtId="0" fontId="1" fillId="20" borderId="0" applyBorder="0" applyProtection="0"/>
    <xf numFmtId="0" fontId="1" fillId="21" borderId="0" applyBorder="0" applyProtection="0"/>
    <xf numFmtId="0" fontId="1" fillId="21" borderId="0" applyBorder="0" applyProtection="0"/>
    <xf numFmtId="0" fontId="1" fillId="13" borderId="0" applyBorder="0" applyProtection="0"/>
    <xf numFmtId="0" fontId="1" fillId="13" borderId="0" applyBorder="0" applyProtection="0"/>
    <xf numFmtId="0" fontId="1" fillId="14" borderId="0" applyBorder="0" applyProtection="0"/>
    <xf numFmtId="0" fontId="1" fillId="14" borderId="0" applyBorder="0" applyProtection="0"/>
    <xf numFmtId="0" fontId="1" fillId="22" borderId="0" applyBorder="0" applyProtection="0"/>
    <xf numFmtId="0" fontId="1" fillId="22" borderId="0" applyBorder="0" applyProtection="0"/>
    <xf numFmtId="0" fontId="10" fillId="0" borderId="5" applyProtection="0"/>
    <xf numFmtId="0" fontId="11" fillId="0" borderId="6" applyProtection="0"/>
    <xf numFmtId="0" fontId="12" fillId="0" borderId="7" applyProtection="0"/>
    <xf numFmtId="0" fontId="12" fillId="0" borderId="7" applyProtection="0"/>
    <xf numFmtId="0" fontId="12" fillId="0" borderId="0" applyBorder="0" applyProtection="0"/>
    <xf numFmtId="0" fontId="12" fillId="0" borderId="0" applyBorder="0" applyProtection="0"/>
    <xf numFmtId="0" fontId="13" fillId="0" borderId="0" applyBorder="0" applyProtection="0"/>
    <xf numFmtId="0" fontId="14" fillId="7" borderId="2" applyProtection="0"/>
    <xf numFmtId="0" fontId="14" fillId="7" borderId="2" applyProtection="0"/>
    <xf numFmtId="0" fontId="15" fillId="17" borderId="8" applyProtection="0"/>
    <xf numFmtId="0" fontId="15" fillId="17" borderId="8" applyProtection="0"/>
    <xf numFmtId="0" fontId="16" fillId="23" borderId="8" applyProtection="0"/>
    <xf numFmtId="0" fontId="16" fillId="23" borderId="8" applyProtection="0"/>
    <xf numFmtId="0" fontId="17" fillId="3" borderId="0" applyBorder="0" applyProtection="0"/>
    <xf numFmtId="0" fontId="17" fillId="3" borderId="0" applyBorder="0" applyProtection="0"/>
    <xf numFmtId="0" fontId="18" fillId="0" borderId="0" applyBorder="0" applyProtection="0"/>
    <xf numFmtId="0" fontId="18" fillId="0" borderId="0" applyBorder="0" applyProtection="0"/>
    <xf numFmtId="178" fontId="73" fillId="0" borderId="0" applyBorder="0" applyProtection="0"/>
    <xf numFmtId="179" fontId="73" fillId="0" borderId="0" applyBorder="0" applyProtection="0"/>
    <xf numFmtId="180" fontId="73" fillId="0" borderId="0" applyBorder="0" applyProtection="0"/>
    <xf numFmtId="181" fontId="73" fillId="0" borderId="0" applyBorder="0" applyProtection="0"/>
    <xf numFmtId="0" fontId="47" fillId="0" borderId="0" applyBorder="0" applyProtection="0"/>
    <xf numFmtId="0" fontId="75" fillId="0" borderId="0"/>
    <xf numFmtId="43" fontId="75" fillId="0" borderId="0" applyFont="0" applyFill="0" applyBorder="0" applyAlignment="0" applyProtection="0"/>
    <xf numFmtId="0" fontId="73" fillId="0" borderId="0" applyNumberFormat="0" applyFont="0" applyBorder="0" applyProtection="0"/>
    <xf numFmtId="0" fontId="75" fillId="0" borderId="0">
      <alignment vertical="center"/>
    </xf>
    <xf numFmtId="43" fontId="75" fillId="0" borderId="0" applyFont="0" applyFill="0" applyBorder="0" applyAlignment="0" applyProtection="0">
      <alignment vertical="center"/>
    </xf>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5" fillId="0" borderId="0"/>
    <xf numFmtId="0" fontId="73" fillId="0" borderId="0"/>
    <xf numFmtId="44" fontId="75" fillId="0" borderId="0" applyFont="0" applyFill="0" applyBorder="0" applyAlignment="0" applyProtection="0">
      <alignment vertical="center"/>
    </xf>
  </cellStyleXfs>
  <cellXfs count="418">
    <xf numFmtId="0" fontId="0" fillId="0" borderId="0" xfId="0"/>
    <xf numFmtId="0" fontId="19" fillId="0" borderId="0" xfId="0" applyFont="1"/>
    <xf numFmtId="182" fontId="19" fillId="0" borderId="0" xfId="124" applyNumberFormat="1" applyFont="1"/>
    <xf numFmtId="0" fontId="19" fillId="0" borderId="0" xfId="0" applyFont="1" applyAlignment="1">
      <alignment horizontal="left"/>
    </xf>
    <xf numFmtId="0" fontId="24" fillId="0" borderId="9" xfId="0" applyFont="1" applyBorder="1" applyAlignment="1"/>
    <xf numFmtId="0" fontId="19" fillId="0" borderId="0" xfId="0" applyFont="1" applyAlignment="1"/>
    <xf numFmtId="0" fontId="19" fillId="0" borderId="0" xfId="0" applyFont="1" applyAlignment="1">
      <alignment horizontal="right"/>
    </xf>
    <xf numFmtId="0" fontId="19" fillId="0" borderId="0" xfId="0" applyFont="1" applyAlignment="1">
      <alignment vertical="center"/>
    </xf>
    <xf numFmtId="0" fontId="19" fillId="0" borderId="9" xfId="0" applyFont="1" applyBorder="1" applyAlignment="1">
      <alignment horizontal="right" vertical="center"/>
    </xf>
    <xf numFmtId="0" fontId="20" fillId="0" borderId="13" xfId="0" applyFont="1" applyBorder="1" applyAlignment="1">
      <alignment horizontal="center" vertical="center" wrapText="1"/>
    </xf>
    <xf numFmtId="0" fontId="19" fillId="0" borderId="13" xfId="0" applyFont="1" applyBorder="1"/>
    <xf numFmtId="183" fontId="19" fillId="0" borderId="13" xfId="0" applyNumberFormat="1" applyFont="1" applyBorder="1" applyAlignment="1">
      <alignment vertical="center"/>
    </xf>
    <xf numFmtId="182" fontId="20" fillId="0" borderId="13" xfId="124" applyNumberFormat="1" applyFont="1" applyBorder="1" applyAlignment="1">
      <alignment vertical="center"/>
    </xf>
    <xf numFmtId="0" fontId="19" fillId="0" borderId="14" xfId="0" applyFont="1" applyBorder="1"/>
    <xf numFmtId="0" fontId="27" fillId="0" borderId="13" xfId="0" applyFont="1" applyBorder="1"/>
    <xf numFmtId="0" fontId="19" fillId="0" borderId="14" xfId="0" applyFont="1" applyBorder="1" applyAlignment="1">
      <alignment horizontal="center" vertical="center" wrapText="1"/>
    </xf>
    <xf numFmtId="182" fontId="20" fillId="0" borderId="16" xfId="124" applyNumberFormat="1" applyFont="1" applyBorder="1" applyAlignment="1">
      <alignment horizontal="left" vertical="center"/>
    </xf>
    <xf numFmtId="0" fontId="19" fillId="0" borderId="17" xfId="0" applyFont="1" applyBorder="1"/>
    <xf numFmtId="0" fontId="24" fillId="0" borderId="19" xfId="0" applyFont="1" applyBorder="1" applyAlignment="1">
      <alignment vertical="center"/>
    </xf>
    <xf numFmtId="0" fontId="24" fillId="0" borderId="0" xfId="0" applyFont="1" applyAlignment="1">
      <alignment vertical="center"/>
    </xf>
    <xf numFmtId="0" fontId="19" fillId="0" borderId="0" xfId="0" applyFont="1" applyAlignment="1">
      <alignment horizontal="center"/>
    </xf>
    <xf numFmtId="0" fontId="0" fillId="0" borderId="0" xfId="0"/>
    <xf numFmtId="0" fontId="19" fillId="0" borderId="0" xfId="0" applyFont="1" applyAlignment="1">
      <alignment horizontal="right" vertical="top"/>
    </xf>
    <xf numFmtId="0" fontId="25" fillId="0" borderId="0" xfId="0" applyFont="1" applyAlignment="1">
      <alignment horizontal="left" vertical="top"/>
    </xf>
    <xf numFmtId="0" fontId="19" fillId="0" borderId="0" xfId="0" applyFont="1" applyAlignment="1">
      <alignment horizontal="left" vertical="top"/>
    </xf>
    <xf numFmtId="0" fontId="73" fillId="0" borderId="0" xfId="122" applyAlignment="1">
      <alignment vertical="center"/>
    </xf>
    <xf numFmtId="0" fontId="31" fillId="0" borderId="0" xfId="122" applyFont="1" applyAlignment="1">
      <alignment horizontal="left" vertical="center" wrapText="1"/>
    </xf>
    <xf numFmtId="0" fontId="32" fillId="0" borderId="0" xfId="122" applyFont="1" applyAlignment="1">
      <alignment vertical="center"/>
    </xf>
    <xf numFmtId="0" fontId="31" fillId="0" borderId="0" xfId="122" applyFont="1" applyAlignment="1">
      <alignment vertical="center"/>
    </xf>
    <xf numFmtId="0" fontId="33" fillId="0" borderId="0" xfId="122" applyFont="1" applyAlignment="1">
      <alignment vertical="center"/>
    </xf>
    <xf numFmtId="0" fontId="35" fillId="0" borderId="0" xfId="122" applyFont="1" applyAlignment="1">
      <alignment vertical="center"/>
    </xf>
    <xf numFmtId="182" fontId="38" fillId="0" borderId="0" xfId="124" applyNumberFormat="1" applyFont="1" applyAlignment="1">
      <alignment vertical="center"/>
    </xf>
    <xf numFmtId="182" fontId="39" fillId="0" borderId="0" xfId="124" applyNumberFormat="1" applyFont="1" applyAlignment="1">
      <alignment vertical="center"/>
    </xf>
    <xf numFmtId="182" fontId="40" fillId="0" borderId="0" xfId="124" applyNumberFormat="1" applyFont="1" applyAlignment="1">
      <alignment horizontal="center" vertical="center"/>
    </xf>
    <xf numFmtId="182" fontId="41" fillId="0" borderId="0" xfId="124" applyNumberFormat="1" applyFont="1" applyAlignment="1">
      <alignment horizontal="right" wrapText="1"/>
    </xf>
    <xf numFmtId="0" fontId="42" fillId="0" borderId="20" xfId="124" applyNumberFormat="1" applyFont="1" applyBorder="1" applyAlignment="1">
      <alignment horizontal="center" vertical="center" wrapText="1"/>
    </xf>
    <xf numFmtId="182" fontId="42" fillId="0" borderId="10" xfId="124" applyNumberFormat="1" applyFont="1" applyBorder="1" applyAlignment="1">
      <alignment horizontal="center" vertical="center" wrapText="1"/>
    </xf>
    <xf numFmtId="182" fontId="41" fillId="0" borderId="11" xfId="124" applyNumberFormat="1" applyFont="1" applyBorder="1" applyAlignment="1">
      <alignment horizontal="center" vertical="center" wrapText="1"/>
    </xf>
    <xf numFmtId="0" fontId="44" fillId="0" borderId="0" xfId="122" applyFont="1" applyAlignment="1">
      <alignment horizontal="center" vertical="center"/>
    </xf>
    <xf numFmtId="0" fontId="37" fillId="0" borderId="21" xfId="122" applyFont="1" applyBorder="1" applyAlignment="1">
      <alignment vertical="center" textRotation="255"/>
    </xf>
    <xf numFmtId="182" fontId="42" fillId="0" borderId="13" xfId="124" applyNumberFormat="1" applyFont="1" applyBorder="1" applyAlignment="1">
      <alignment horizontal="left" vertical="center" wrapText="1"/>
    </xf>
    <xf numFmtId="184" fontId="42" fillId="0" borderId="13" xfId="124" applyNumberFormat="1" applyFont="1" applyBorder="1" applyAlignment="1">
      <alignment vertical="center"/>
    </xf>
    <xf numFmtId="0" fontId="45" fillId="0" borderId="15" xfId="124" applyNumberFormat="1" applyFont="1" applyBorder="1" applyAlignment="1">
      <alignment horizontal="left" vertical="center" wrapText="1"/>
    </xf>
    <xf numFmtId="0" fontId="46" fillId="0" borderId="0" xfId="122" applyFont="1" applyAlignment="1">
      <alignment vertical="center"/>
    </xf>
    <xf numFmtId="0" fontId="45" fillId="0" borderId="15" xfId="124" applyNumberFormat="1" applyFont="1" applyBorder="1" applyAlignment="1">
      <alignment vertical="center" wrapText="1"/>
    </xf>
    <xf numFmtId="182" fontId="43" fillId="0" borderId="13" xfId="124" applyNumberFormat="1" applyFont="1" applyBorder="1" applyAlignment="1">
      <alignment horizontal="left" vertical="center" wrapText="1"/>
    </xf>
    <xf numFmtId="0" fontId="47" fillId="0" borderId="0" xfId="177" applyFont="1" applyAlignment="1">
      <alignment vertical="center"/>
    </xf>
    <xf numFmtId="185" fontId="42" fillId="0" borderId="13" xfId="124" applyNumberFormat="1" applyFont="1" applyBorder="1" applyAlignment="1">
      <alignment vertical="center"/>
    </xf>
    <xf numFmtId="185" fontId="42" fillId="0" borderId="13" xfId="124" applyNumberFormat="1" applyFont="1" applyBorder="1" applyAlignment="1">
      <alignment horizontal="right" vertical="center"/>
    </xf>
    <xf numFmtId="0" fontId="48" fillId="0" borderId="15" xfId="124" applyNumberFormat="1" applyFont="1" applyBorder="1" applyAlignment="1">
      <alignment vertical="center" wrapText="1"/>
    </xf>
    <xf numFmtId="0" fontId="49" fillId="0" borderId="15" xfId="124" applyNumberFormat="1" applyFont="1" applyBorder="1" applyAlignment="1">
      <alignment vertical="center" wrapText="1"/>
    </xf>
    <xf numFmtId="184" fontId="42" fillId="0" borderId="13" xfId="124" applyNumberFormat="1" applyFont="1" applyBorder="1" applyAlignment="1">
      <alignment horizontal="right" vertical="center"/>
    </xf>
    <xf numFmtId="185" fontId="46" fillId="0" borderId="0" xfId="122" applyNumberFormat="1" applyFont="1" applyAlignment="1">
      <alignment vertical="center"/>
    </xf>
    <xf numFmtId="0" fontId="50" fillId="0" borderId="15" xfId="124" applyNumberFormat="1" applyFont="1" applyBorder="1" applyAlignment="1">
      <alignment vertical="center" wrapText="1"/>
    </xf>
    <xf numFmtId="185" fontId="51" fillId="0" borderId="12" xfId="124" applyNumberFormat="1" applyFont="1" applyBorder="1" applyAlignment="1">
      <alignment vertical="center"/>
    </xf>
    <xf numFmtId="0" fontId="50" fillId="0" borderId="23" xfId="124" applyNumberFormat="1" applyFont="1" applyBorder="1" applyAlignment="1">
      <alignment vertical="center" wrapText="1"/>
    </xf>
    <xf numFmtId="0" fontId="52" fillId="0" borderId="19" xfId="0" applyFont="1" applyBorder="1" applyAlignment="1">
      <alignment vertical="center"/>
    </xf>
    <xf numFmtId="0" fontId="19" fillId="0" borderId="0" xfId="0" applyFont="1" applyAlignment="1">
      <alignment horizontal="center" vertical="center"/>
    </xf>
    <xf numFmtId="0" fontId="19" fillId="0" borderId="0" xfId="0" applyFont="1" applyAlignment="1">
      <alignment horizontal="left" vertical="center"/>
    </xf>
    <xf numFmtId="0" fontId="23" fillId="0" borderId="0" xfId="0" applyFont="1" applyAlignment="1">
      <alignment horizontal="left" vertical="center"/>
    </xf>
    <xf numFmtId="0" fontId="23" fillId="0" borderId="9" xfId="0" applyFont="1" applyBorder="1" applyAlignment="1">
      <alignment horizontal="left" vertical="center"/>
    </xf>
    <xf numFmtId="0" fontId="23" fillId="0" borderId="9" xfId="0" applyFont="1" applyBorder="1" applyAlignment="1">
      <alignment horizontal="right" vertical="center"/>
    </xf>
    <xf numFmtId="0" fontId="19" fillId="0" borderId="20" xfId="0" applyFont="1" applyBorder="1" applyAlignment="1">
      <alignment horizontal="center" vertical="center" wrapText="1"/>
    </xf>
    <xf numFmtId="0" fontId="19" fillId="0" borderId="10" xfId="0" applyFont="1" applyBorder="1" applyAlignment="1">
      <alignment horizontal="center" vertical="center" wrapText="1"/>
    </xf>
    <xf numFmtId="0" fontId="23" fillId="0" borderId="0" xfId="0" applyFont="1" applyAlignment="1">
      <alignment horizontal="left"/>
    </xf>
    <xf numFmtId="0" fontId="22" fillId="0" borderId="21" xfId="0" applyFont="1" applyBorder="1" applyAlignment="1">
      <alignment horizontal="center"/>
    </xf>
    <xf numFmtId="0" fontId="23" fillId="0" borderId="13" xfId="0" applyFont="1" applyBorder="1" applyAlignment="1">
      <alignment horizontal="left"/>
    </xf>
    <xf numFmtId="186" fontId="23" fillId="0" borderId="13" xfId="0" applyNumberFormat="1" applyFont="1" applyBorder="1" applyAlignment="1">
      <alignment horizontal="right" vertical="center"/>
    </xf>
    <xf numFmtId="186" fontId="23" fillId="0" borderId="15" xfId="0" applyNumberFormat="1" applyFont="1" applyBorder="1" applyAlignment="1">
      <alignment horizontal="right" vertical="center"/>
    </xf>
    <xf numFmtId="0" fontId="55" fillId="0" borderId="13" xfId="0" applyFont="1" applyBorder="1" applyAlignment="1">
      <alignment horizontal="left"/>
    </xf>
    <xf numFmtId="0" fontId="23" fillId="0" borderId="13" xfId="0" applyFont="1" applyBorder="1" applyAlignment="1">
      <alignment horizontal="center"/>
    </xf>
    <xf numFmtId="0" fontId="52" fillId="0" borderId="22" xfId="0" applyFont="1" applyBorder="1" applyAlignment="1">
      <alignment horizontal="center"/>
    </xf>
    <xf numFmtId="186" fontId="52" fillId="0" borderId="12" xfId="0" applyNumberFormat="1" applyFont="1" applyBorder="1" applyAlignment="1">
      <alignment horizontal="right" vertical="center"/>
    </xf>
    <xf numFmtId="186" fontId="52" fillId="0" borderId="23" xfId="0" applyNumberFormat="1" applyFont="1" applyBorder="1" applyAlignment="1">
      <alignment horizontal="right" vertical="center"/>
    </xf>
    <xf numFmtId="0" fontId="52" fillId="0" borderId="0" xfId="0" applyFont="1" applyAlignment="1">
      <alignment horizontal="left"/>
    </xf>
    <xf numFmtId="0" fontId="24" fillId="0" borderId="0" xfId="0" applyFont="1" applyAlignment="1">
      <alignment horizontal="left"/>
    </xf>
    <xf numFmtId="0" fontId="19" fillId="0" borderId="0" xfId="0" applyFont="1" applyAlignment="1">
      <alignment wrapText="1"/>
    </xf>
    <xf numFmtId="0" fontId="19" fillId="0" borderId="0" xfId="0" applyFont="1" applyAlignment="1">
      <alignment horizontal="center" vertical="top"/>
    </xf>
    <xf numFmtId="0" fontId="24" fillId="0" borderId="0" xfId="0" applyFont="1" applyAlignment="1">
      <alignment horizontal="center"/>
    </xf>
    <xf numFmtId="0" fontId="23" fillId="0" borderId="0" xfId="0" applyFont="1" applyAlignment="1">
      <alignment vertical="center"/>
    </xf>
    <xf numFmtId="0" fontId="23" fillId="0" borderId="0" xfId="0" applyFont="1"/>
    <xf numFmtId="0" fontId="22" fillId="0" borderId="13" xfId="0" applyFont="1" applyBorder="1" applyAlignment="1">
      <alignment horizontal="center" vertical="center" wrapText="1"/>
    </xf>
    <xf numFmtId="0" fontId="23" fillId="0" borderId="13" xfId="0" applyFont="1" applyBorder="1" applyAlignment="1">
      <alignment horizontal="center" vertical="center"/>
    </xf>
    <xf numFmtId="184" fontId="19" fillId="0" borderId="13" xfId="124" applyNumberFormat="1" applyFont="1" applyBorder="1" applyAlignment="1">
      <alignment vertical="center" wrapText="1"/>
    </xf>
    <xf numFmtId="184" fontId="23" fillId="0" borderId="13" xfId="124" applyNumberFormat="1" applyFont="1" applyBorder="1" applyAlignment="1">
      <alignment vertical="center" wrapText="1"/>
    </xf>
    <xf numFmtId="182" fontId="19" fillId="0" borderId="13" xfId="124" applyNumberFormat="1" applyFont="1" applyBorder="1" applyAlignment="1">
      <alignment vertical="center" wrapText="1"/>
    </xf>
    <xf numFmtId="0" fontId="23" fillId="0" borderId="0" xfId="0" applyFont="1" applyAlignment="1">
      <alignment vertical="center" wrapText="1"/>
    </xf>
    <xf numFmtId="0" fontId="19" fillId="0" borderId="13" xfId="0" applyFont="1" applyBorder="1" applyAlignment="1">
      <alignment horizontal="center" wrapText="1"/>
    </xf>
    <xf numFmtId="184" fontId="19" fillId="0" borderId="13" xfId="0" applyNumberFormat="1" applyFont="1" applyBorder="1" applyAlignment="1">
      <alignment wrapText="1"/>
    </xf>
    <xf numFmtId="184" fontId="19" fillId="0" borderId="13" xfId="0" applyNumberFormat="1" applyFont="1" applyBorder="1"/>
    <xf numFmtId="183" fontId="19" fillId="0" borderId="13" xfId="0" applyNumberFormat="1" applyFont="1" applyBorder="1" applyAlignment="1">
      <alignment horizontal="left" wrapText="1"/>
    </xf>
    <xf numFmtId="0" fontId="19" fillId="0" borderId="13" xfId="0" applyFont="1" applyBorder="1" applyAlignment="1">
      <alignment wrapText="1"/>
    </xf>
    <xf numFmtId="0" fontId="59" fillId="0" borderId="13" xfId="0" applyFont="1" applyBorder="1" applyAlignment="1">
      <alignment wrapText="1"/>
    </xf>
    <xf numFmtId="184" fontId="20" fillId="0" borderId="13" xfId="0" applyNumberFormat="1" applyFont="1" applyBorder="1" applyAlignment="1">
      <alignment vertical="center"/>
    </xf>
    <xf numFmtId="0" fontId="60" fillId="0" borderId="0" xfId="0" applyFont="1" applyAlignment="1">
      <alignment horizontal="center" vertical="center"/>
    </xf>
    <xf numFmtId="183" fontId="19" fillId="0" borderId="0" xfId="0" applyNumberFormat="1" applyFont="1" applyAlignment="1">
      <alignment horizontal="right" vertical="center" wrapText="1"/>
    </xf>
    <xf numFmtId="183" fontId="19" fillId="0" borderId="26" xfId="0" applyNumberFormat="1" applyFont="1" applyBorder="1" applyAlignment="1">
      <alignment horizontal="left" vertical="center"/>
    </xf>
    <xf numFmtId="183" fontId="19" fillId="0" borderId="0" xfId="0" applyNumberFormat="1" applyFont="1" applyAlignment="1">
      <alignment horizontal="center" vertical="center" wrapText="1"/>
    </xf>
    <xf numFmtId="0" fontId="24" fillId="0" borderId="0" xfId="0" applyFont="1" applyAlignment="1">
      <alignment horizontal="right" vertical="center"/>
    </xf>
    <xf numFmtId="0" fontId="65" fillId="0" borderId="0" xfId="123" applyFont="1" applyAlignment="1"/>
    <xf numFmtId="0" fontId="49" fillId="0" borderId="0" xfId="123" applyFont="1" applyAlignment="1"/>
    <xf numFmtId="0" fontId="68" fillId="0" borderId="0" xfId="123" applyFont="1" applyAlignment="1"/>
    <xf numFmtId="0" fontId="66" fillId="0" borderId="0" xfId="123" applyFont="1" applyAlignment="1"/>
    <xf numFmtId="0" fontId="31" fillId="0" borderId="0" xfId="123" applyFont="1" applyAlignment="1"/>
    <xf numFmtId="0" fontId="65" fillId="0" borderId="0" xfId="123" applyFont="1" applyAlignment="1">
      <alignment vertical="center"/>
    </xf>
    <xf numFmtId="0" fontId="31" fillId="0" borderId="0" xfId="123" applyFont="1" applyAlignment="1">
      <alignment horizontal="left"/>
    </xf>
    <xf numFmtId="0" fontId="49" fillId="0" borderId="0" xfId="123" applyFont="1" applyAlignment="1">
      <alignment vertical="center"/>
    </xf>
    <xf numFmtId="0" fontId="49" fillId="24" borderId="0" xfId="123" applyFont="1" applyFill="1" applyAlignment="1">
      <alignment vertical="center"/>
    </xf>
    <xf numFmtId="0" fontId="69" fillId="0" borderId="0" xfId="123" applyFont="1" applyAlignment="1">
      <alignment horizontal="center" vertical="center" wrapText="1"/>
    </xf>
    <xf numFmtId="0" fontId="31" fillId="0" borderId="0" xfId="123" applyFont="1" applyAlignment="1">
      <alignment vertical="top" wrapText="1"/>
    </xf>
    <xf numFmtId="0" fontId="42" fillId="0" borderId="10" xfId="124" applyNumberFormat="1" applyFont="1" applyBorder="1" applyAlignment="1">
      <alignment horizontal="center" vertical="center" wrapText="1"/>
    </xf>
    <xf numFmtId="187" fontId="41" fillId="0" borderId="13" xfId="124" applyNumberFormat="1" applyFont="1" applyBorder="1"/>
    <xf numFmtId="187" fontId="41" fillId="0" borderId="12" xfId="124" applyNumberFormat="1" applyFont="1" applyBorder="1"/>
    <xf numFmtId="187" fontId="41" fillId="0" borderId="16" xfId="124" applyNumberFormat="1" applyFont="1" applyBorder="1"/>
    <xf numFmtId="182" fontId="42" fillId="0" borderId="27" xfId="124" applyNumberFormat="1" applyFont="1" applyBorder="1" applyAlignment="1">
      <alignment horizontal="left" vertical="center" wrapText="1"/>
    </xf>
    <xf numFmtId="182" fontId="42" fillId="0" borderId="29" xfId="124" applyNumberFormat="1" applyFont="1" applyBorder="1" applyAlignment="1">
      <alignment horizontal="left" vertical="center" wrapText="1"/>
    </xf>
    <xf numFmtId="188" fontId="76" fillId="0" borderId="13" xfId="124" applyNumberFormat="1" applyFont="1" applyFill="1" applyBorder="1" applyAlignment="1">
      <alignment horizontal="left" vertical="center" wrapText="1"/>
    </xf>
    <xf numFmtId="188" fontId="78" fillId="0" borderId="0" xfId="179" applyNumberFormat="1" applyFont="1" applyFill="1"/>
    <xf numFmtId="188" fontId="78" fillId="0" borderId="0" xfId="179" applyNumberFormat="1" applyFont="1" applyFill="1" applyAlignment="1">
      <alignment vertical="center"/>
    </xf>
    <xf numFmtId="0" fontId="82" fillId="25" borderId="36" xfId="180" applyFont="1" applyFill="1" applyBorder="1" applyAlignment="1">
      <alignment horizontal="left" vertical="center" wrapText="1"/>
    </xf>
    <xf numFmtId="188" fontId="87" fillId="0" borderId="0" xfId="179" applyNumberFormat="1" applyFont="1" applyFill="1" applyAlignment="1">
      <alignment horizontal="left" vertical="center" wrapText="1"/>
    </xf>
    <xf numFmtId="188" fontId="78" fillId="0" borderId="0" xfId="179" applyNumberFormat="1" applyFont="1" applyFill="1" applyAlignment="1">
      <alignment horizontal="center" vertical="center"/>
    </xf>
    <xf numFmtId="0" fontId="88" fillId="0" borderId="46" xfId="180" applyNumberFormat="1" applyFont="1" applyFill="1" applyBorder="1" applyAlignment="1">
      <alignment horizontal="left" vertical="center"/>
    </xf>
    <xf numFmtId="188" fontId="90" fillId="0" borderId="0" xfId="179" applyNumberFormat="1" applyFont="1" applyFill="1" applyAlignment="1">
      <alignment vertical="center"/>
    </xf>
    <xf numFmtId="0" fontId="72" fillId="0" borderId="34" xfId="0" applyFont="1" applyBorder="1" applyAlignment="1">
      <alignment horizontal="center" vertical="center" wrapText="1"/>
    </xf>
    <xf numFmtId="187" fontId="41" fillId="0" borderId="28" xfId="124" applyNumberFormat="1" applyFont="1" applyBorder="1"/>
    <xf numFmtId="0" fontId="75" fillId="0" borderId="0" xfId="181">
      <alignment vertical="center"/>
    </xf>
    <xf numFmtId="0" fontId="75" fillId="0" borderId="0" xfId="181" applyBorder="1" applyAlignment="1">
      <alignment horizontal="right" vertical="center"/>
    </xf>
    <xf numFmtId="0" fontId="93" fillId="0" borderId="0" xfId="181" applyFont="1">
      <alignment vertical="center"/>
    </xf>
    <xf numFmtId="0" fontId="75" fillId="0" borderId="0" xfId="181" applyBorder="1" applyAlignment="1">
      <alignment horizontal="left" vertical="center"/>
    </xf>
    <xf numFmtId="193" fontId="75" fillId="0" borderId="0" xfId="181" applyNumberFormat="1" applyBorder="1" applyAlignment="1">
      <alignment horizontal="right" vertical="center"/>
    </xf>
    <xf numFmtId="0" fontId="75" fillId="0" borderId="0" xfId="181" applyBorder="1">
      <alignment vertical="center"/>
    </xf>
    <xf numFmtId="190" fontId="93" fillId="0" borderId="0" xfId="181" applyNumberFormat="1" applyFont="1" applyBorder="1" applyAlignment="1">
      <alignment horizontal="right" vertical="center"/>
    </xf>
    <xf numFmtId="0" fontId="93" fillId="0" borderId="0" xfId="181" applyFont="1" applyBorder="1" applyAlignment="1">
      <alignment horizontal="right" vertical="center"/>
    </xf>
    <xf numFmtId="190" fontId="75" fillId="0" borderId="0" xfId="181" applyNumberFormat="1" applyBorder="1">
      <alignment vertical="center"/>
    </xf>
    <xf numFmtId="0" fontId="78" fillId="0" borderId="0" xfId="181" applyFont="1">
      <alignment vertical="center"/>
    </xf>
    <xf numFmtId="0" fontId="78" fillId="0" borderId="28" xfId="181" applyFont="1" applyBorder="1" applyAlignment="1">
      <alignment horizontal="center" vertical="center"/>
    </xf>
    <xf numFmtId="0" fontId="83" fillId="25" borderId="28" xfId="181" applyFont="1" applyFill="1" applyBorder="1" applyAlignment="1">
      <alignment vertical="top" wrapText="1"/>
    </xf>
    <xf numFmtId="0" fontId="25" fillId="0" borderId="10" xfId="0" applyFont="1" applyBorder="1" applyAlignment="1">
      <alignment horizontal="center" vertical="center" wrapText="1"/>
    </xf>
    <xf numFmtId="0" fontId="25" fillId="0" borderId="11" xfId="0" applyFont="1" applyBorder="1" applyAlignment="1">
      <alignment horizontal="center" vertical="center" wrapText="1"/>
    </xf>
    <xf numFmtId="0" fontId="36" fillId="0" borderId="0" xfId="122" applyFont="1" applyAlignment="1">
      <alignment horizontal="center" vertical="center"/>
    </xf>
    <xf numFmtId="0" fontId="0" fillId="0" borderId="0" xfId="0"/>
    <xf numFmtId="0" fontId="22" fillId="0" borderId="0" xfId="0" applyFont="1" applyAlignment="1"/>
    <xf numFmtId="0" fontId="36" fillId="0" borderId="0" xfId="122" applyFont="1" applyAlignment="1">
      <alignment vertical="center"/>
    </xf>
    <xf numFmtId="0" fontId="5" fillId="0" borderId="0" xfId="122" applyFont="1" applyAlignment="1">
      <alignment vertical="center"/>
    </xf>
    <xf numFmtId="0" fontId="53" fillId="0" borderId="0" xfId="0" applyFont="1" applyAlignment="1"/>
    <xf numFmtId="0" fontId="78" fillId="0" borderId="0" xfId="189" applyFont="1" applyFill="1"/>
    <xf numFmtId="0" fontId="83" fillId="0" borderId="0" xfId="189" applyFont="1" applyFill="1"/>
    <xf numFmtId="0" fontId="85" fillId="0" borderId="34" xfId="189" applyFont="1" applyFill="1" applyBorder="1" applyAlignment="1">
      <alignment horizontal="center" vertical="center"/>
    </xf>
    <xf numFmtId="0" fontId="82" fillId="0" borderId="28" xfId="189" applyFont="1" applyFill="1" applyBorder="1" applyAlignment="1">
      <alignment horizontal="center" vertical="center"/>
    </xf>
    <xf numFmtId="0" fontId="84" fillId="0" borderId="28" xfId="189" applyFont="1" applyFill="1" applyBorder="1" applyAlignment="1">
      <alignment vertical="center" wrapText="1"/>
    </xf>
    <xf numFmtId="189" fontId="84" fillId="0" borderId="28" xfId="189" applyNumberFormat="1" applyFont="1" applyFill="1" applyBorder="1" applyAlignment="1">
      <alignment horizontal="right" vertical="center"/>
    </xf>
    <xf numFmtId="0" fontId="78" fillId="0" borderId="0" xfId="189" applyFont="1" applyFill="1" applyAlignment="1">
      <alignment vertical="center"/>
    </xf>
    <xf numFmtId="41" fontId="84" fillId="0" borderId="28" xfId="189" applyNumberFormat="1" applyFont="1" applyFill="1" applyBorder="1" applyAlignment="1">
      <alignment horizontal="right" vertical="center"/>
    </xf>
    <xf numFmtId="0" fontId="84" fillId="0" borderId="37" xfId="189" applyFont="1" applyFill="1" applyBorder="1" applyAlignment="1">
      <alignment vertical="center" wrapText="1"/>
    </xf>
    <xf numFmtId="0" fontId="84" fillId="25" borderId="28" xfId="189" applyFont="1" applyFill="1" applyBorder="1" applyAlignment="1">
      <alignment vertical="center" wrapText="1"/>
    </xf>
    <xf numFmtId="0" fontId="84" fillId="0" borderId="28" xfId="189" applyFont="1" applyFill="1" applyBorder="1" applyAlignment="1">
      <alignment horizontal="left" vertical="center" wrapText="1"/>
    </xf>
    <xf numFmtId="0" fontId="83" fillId="0" borderId="0" xfId="189" applyFont="1" applyFill="1" applyAlignment="1">
      <alignment horizontal="left" vertical="center" wrapText="1"/>
    </xf>
    <xf numFmtId="189" fontId="84" fillId="0" borderId="38" xfId="189" applyNumberFormat="1" applyFont="1" applyFill="1" applyBorder="1" applyAlignment="1">
      <alignment horizontal="right" vertical="center"/>
    </xf>
    <xf numFmtId="189" fontId="84" fillId="0" borderId="37" xfId="189" applyNumberFormat="1" applyFont="1" applyFill="1" applyBorder="1" applyAlignment="1">
      <alignment horizontal="right" vertical="center"/>
    </xf>
    <xf numFmtId="41" fontId="84" fillId="0" borderId="44" xfId="189" applyNumberFormat="1" applyFont="1" applyFill="1" applyBorder="1" applyAlignment="1">
      <alignment horizontal="right" vertical="center"/>
    </xf>
    <xf numFmtId="0" fontId="84" fillId="0" borderId="28" xfId="189" applyFont="1" applyBorder="1" applyAlignment="1">
      <alignment horizontal="left" vertical="center" wrapText="1"/>
    </xf>
    <xf numFmtId="41" fontId="84" fillId="0" borderId="40" xfId="189" applyNumberFormat="1" applyFont="1" applyFill="1" applyBorder="1" applyAlignment="1">
      <alignment horizontal="right" vertical="center"/>
    </xf>
    <xf numFmtId="41" fontId="84" fillId="0" borderId="38" xfId="189" applyNumberFormat="1" applyFont="1" applyFill="1" applyBorder="1" applyAlignment="1">
      <alignment horizontal="right" vertical="center"/>
    </xf>
    <xf numFmtId="0" fontId="78" fillId="0" borderId="0" xfId="189" applyFont="1" applyFill="1" applyAlignment="1">
      <alignment horizontal="center" vertical="center"/>
    </xf>
    <xf numFmtId="0" fontId="82" fillId="0" borderId="28" xfId="189" applyFont="1" applyFill="1" applyBorder="1" applyAlignment="1">
      <alignment horizontal="center" vertical="center" wrapText="1"/>
    </xf>
    <xf numFmtId="0" fontId="45" fillId="0" borderId="45" xfId="189" applyFont="1" applyFill="1" applyBorder="1" applyAlignment="1">
      <alignment vertical="center" wrapText="1"/>
    </xf>
    <xf numFmtId="41" fontId="84" fillId="0" borderId="37" xfId="189" applyNumberFormat="1" applyFont="1" applyFill="1" applyBorder="1" applyAlignment="1">
      <alignment horizontal="right" vertical="center"/>
    </xf>
    <xf numFmtId="0" fontId="90" fillId="0" borderId="0" xfId="189" applyFont="1" applyFill="1" applyAlignment="1">
      <alignment vertical="center"/>
    </xf>
    <xf numFmtId="0" fontId="91" fillId="0" borderId="0" xfId="189" applyFont="1" applyFill="1"/>
    <xf numFmtId="0" fontId="87" fillId="0" borderId="0" xfId="189" applyFont="1" applyFill="1"/>
    <xf numFmtId="189" fontId="82" fillId="0" borderId="0" xfId="189" applyNumberFormat="1" applyFont="1" applyFill="1" applyBorder="1" applyAlignment="1">
      <alignment horizontal="right" vertical="center"/>
    </xf>
    <xf numFmtId="189" fontId="79" fillId="28" borderId="50" xfId="189" applyNumberFormat="1" applyFont="1" applyFill="1" applyBorder="1" applyAlignment="1">
      <alignment horizontal="right" vertical="center"/>
    </xf>
    <xf numFmtId="0" fontId="71" fillId="0" borderId="0" xfId="123" applyFont="1" applyAlignment="1"/>
    <xf numFmtId="0" fontId="84" fillId="0" borderId="28" xfId="0" applyFont="1" applyBorder="1" applyAlignment="1">
      <alignment horizontal="left" vertical="center"/>
    </xf>
    <xf numFmtId="0" fontId="84" fillId="0" borderId="28" xfId="0" applyFont="1" applyBorder="1" applyAlignment="1">
      <alignment horizontal="left" vertical="center" wrapText="1"/>
    </xf>
    <xf numFmtId="0" fontId="84" fillId="0" borderId="44" xfId="0" applyFont="1" applyBorder="1" applyAlignment="1">
      <alignment vertical="top" wrapText="1"/>
    </xf>
    <xf numFmtId="0" fontId="84" fillId="0" borderId="75" xfId="0" applyFont="1" applyBorder="1" applyAlignment="1">
      <alignment vertical="top" wrapText="1"/>
    </xf>
    <xf numFmtId="187" fontId="41" fillId="0" borderId="77" xfId="124" applyNumberFormat="1" applyFont="1" applyBorder="1"/>
    <xf numFmtId="187" fontId="41" fillId="0" borderId="50" xfId="124" applyNumberFormat="1" applyFont="1" applyBorder="1"/>
    <xf numFmtId="0" fontId="78" fillId="0" borderId="28" xfId="185" applyFont="1" applyFill="1" applyBorder="1" applyAlignment="1">
      <alignment vertical="center" wrapText="1" shrinkToFit="1"/>
    </xf>
    <xf numFmtId="0" fontId="83" fillId="0" borderId="28" xfId="186" applyFont="1" applyFill="1" applyBorder="1" applyAlignment="1">
      <alignment vertical="top" wrapText="1" shrinkToFit="1"/>
    </xf>
    <xf numFmtId="0" fontId="78" fillId="0" borderId="28" xfId="187" applyFont="1" applyFill="1" applyBorder="1" applyAlignment="1">
      <alignment vertical="center" wrapText="1"/>
    </xf>
    <xf numFmtId="0" fontId="78" fillId="0" borderId="28" xfId="189" applyFont="1" applyFill="1" applyBorder="1" applyAlignment="1">
      <alignment vertical="center" wrapText="1"/>
    </xf>
    <xf numFmtId="188" fontId="78" fillId="0" borderId="28" xfId="182" applyNumberFormat="1" applyFont="1" applyFill="1" applyBorder="1" applyAlignment="1">
      <alignment vertical="center"/>
    </xf>
    <xf numFmtId="188" fontId="90" fillId="0" borderId="28" xfId="182" applyNumberFormat="1" applyFont="1" applyFill="1" applyBorder="1" applyAlignment="1">
      <alignment horizontal="right" vertical="center"/>
    </xf>
    <xf numFmtId="0" fontId="78" fillId="0" borderId="28" xfId="188" applyFont="1" applyFill="1" applyBorder="1" applyAlignment="1">
      <alignment vertical="center" wrapText="1"/>
    </xf>
    <xf numFmtId="0" fontId="75" fillId="0" borderId="0" xfId="181" applyFill="1">
      <alignment vertical="center"/>
    </xf>
    <xf numFmtId="0" fontId="78" fillId="0" borderId="0" xfId="181" applyFont="1" applyFill="1">
      <alignment vertical="center"/>
    </xf>
    <xf numFmtId="0" fontId="78" fillId="0" borderId="0" xfId="181" applyFont="1" applyFill="1" applyAlignment="1">
      <alignment vertical="center"/>
    </xf>
    <xf numFmtId="0" fontId="78" fillId="0" borderId="0" xfId="181" applyFont="1" applyFill="1" applyAlignment="1">
      <alignment horizontal="right" vertical="center"/>
    </xf>
    <xf numFmtId="191" fontId="78" fillId="0" borderId="0" xfId="181" applyNumberFormat="1" applyFont="1" applyFill="1" applyBorder="1" applyAlignment="1">
      <alignment horizontal="right" vertical="center"/>
    </xf>
    <xf numFmtId="0" fontId="78" fillId="0" borderId="34" xfId="181" applyFont="1" applyFill="1" applyBorder="1" applyAlignment="1">
      <alignment horizontal="center" vertical="center"/>
    </xf>
    <xf numFmtId="0" fontId="78" fillId="0" borderId="28" xfId="181" applyFont="1" applyFill="1" applyBorder="1" applyAlignment="1">
      <alignment horizontal="center" vertical="center"/>
    </xf>
    <xf numFmtId="191" fontId="78" fillId="0" borderId="28" xfId="181" applyNumberFormat="1" applyFont="1" applyFill="1" applyBorder="1" applyAlignment="1">
      <alignment horizontal="center" vertical="center"/>
    </xf>
    <xf numFmtId="41" fontId="90" fillId="29" borderId="28" xfId="181" applyNumberFormat="1" applyFont="1" applyFill="1" applyBorder="1" applyAlignment="1">
      <alignment vertical="center"/>
    </xf>
    <xf numFmtId="0" fontId="90" fillId="29" borderId="28" xfId="181" applyFont="1" applyFill="1" applyBorder="1" applyAlignment="1">
      <alignment horizontal="left" vertical="center"/>
    </xf>
    <xf numFmtId="188" fontId="90" fillId="29" borderId="35" xfId="182" applyNumberFormat="1" applyFont="1" applyFill="1" applyBorder="1" applyAlignment="1">
      <alignment vertical="center"/>
    </xf>
    <xf numFmtId="0" fontId="78" fillId="0" borderId="28" xfId="181" applyFont="1" applyFill="1" applyBorder="1" applyAlignment="1">
      <alignment vertical="center" wrapText="1"/>
    </xf>
    <xf numFmtId="188" fontId="78" fillId="0" borderId="28" xfId="182" applyNumberFormat="1" applyFont="1" applyFill="1" applyBorder="1" applyAlignment="1">
      <alignment horizontal="right" vertical="center"/>
    </xf>
    <xf numFmtId="0" fontId="83" fillId="0" borderId="28" xfId="181" applyFont="1" applyFill="1" applyBorder="1" applyAlignment="1">
      <alignment vertical="top" wrapText="1"/>
    </xf>
    <xf numFmtId="188" fontId="78" fillId="0" borderId="35" xfId="182" applyNumberFormat="1" applyFont="1" applyFill="1" applyBorder="1" applyAlignment="1">
      <alignment vertical="center"/>
    </xf>
    <xf numFmtId="0" fontId="78" fillId="0" borderId="28" xfId="183" applyFont="1" applyFill="1" applyBorder="1" applyAlignment="1">
      <alignment vertical="center" wrapText="1"/>
    </xf>
    <xf numFmtId="0" fontId="78" fillId="0" borderId="28" xfId="184" applyFont="1" applyFill="1" applyBorder="1" applyAlignment="1">
      <alignment vertical="center" wrapText="1"/>
    </xf>
    <xf numFmtId="0" fontId="75" fillId="0" borderId="28" xfId="181" applyFill="1" applyBorder="1">
      <alignment vertical="center"/>
    </xf>
    <xf numFmtId="188" fontId="90" fillId="0" borderId="35" xfId="182" applyNumberFormat="1" applyFont="1" applyFill="1" applyBorder="1" applyAlignment="1">
      <alignment vertical="center"/>
    </xf>
    <xf numFmtId="0" fontId="78" fillId="29" borderId="28" xfId="181" applyFont="1" applyFill="1" applyBorder="1" applyAlignment="1">
      <alignment horizontal="left" vertical="center"/>
    </xf>
    <xf numFmtId="188" fontId="90" fillId="30" borderId="28" xfId="182" applyNumberFormat="1" applyFont="1" applyFill="1" applyBorder="1" applyAlignment="1"/>
    <xf numFmtId="192" fontId="90" fillId="30" borderId="28" xfId="182" applyNumberFormat="1" applyFont="1" applyFill="1" applyBorder="1" applyAlignment="1">
      <alignment horizontal="left" vertical="center" wrapText="1"/>
    </xf>
    <xf numFmtId="188" fontId="90" fillId="30" borderId="35" xfId="182" applyNumberFormat="1" applyFont="1" applyFill="1" applyBorder="1" applyAlignment="1">
      <alignment vertical="center"/>
    </xf>
    <xf numFmtId="0" fontId="78" fillId="0" borderId="28" xfId="181" applyFont="1" applyFill="1" applyBorder="1" applyAlignment="1">
      <alignment vertical="center"/>
    </xf>
    <xf numFmtId="188" fontId="78" fillId="0" borderId="43" xfId="182" applyNumberFormat="1" applyFont="1" applyFill="1" applyBorder="1" applyAlignment="1">
      <alignment horizontal="right" vertical="center"/>
    </xf>
    <xf numFmtId="188" fontId="90" fillId="0" borderId="28" xfId="182" applyNumberFormat="1" applyFont="1" applyFill="1" applyBorder="1" applyAlignment="1"/>
    <xf numFmtId="188" fontId="90" fillId="0" borderId="43" xfId="182" applyNumberFormat="1" applyFont="1" applyFill="1" applyBorder="1" applyAlignment="1">
      <alignment horizontal="right" vertical="center"/>
    </xf>
    <xf numFmtId="0" fontId="87" fillId="0" borderId="28" xfId="181" applyFont="1" applyFill="1" applyBorder="1" applyAlignment="1">
      <alignment vertical="top" wrapText="1"/>
    </xf>
    <xf numFmtId="0" fontId="94" fillId="0" borderId="28" xfId="181" applyFont="1" applyBorder="1" applyAlignment="1">
      <alignment horizontal="left" vertical="center" wrapText="1"/>
    </xf>
    <xf numFmtId="188" fontId="90" fillId="30" borderId="28" xfId="182" applyNumberFormat="1" applyFont="1" applyFill="1" applyBorder="1" applyAlignment="1">
      <alignment vertical="center"/>
    </xf>
    <xf numFmtId="0" fontId="78" fillId="30" borderId="28" xfId="181" applyFont="1" applyFill="1" applyBorder="1" applyAlignment="1">
      <alignment horizontal="left" vertical="center" wrapText="1"/>
    </xf>
    <xf numFmtId="188" fontId="90" fillId="30" borderId="28" xfId="182" applyNumberFormat="1" applyFont="1" applyFill="1" applyBorder="1" applyAlignment="1">
      <alignment horizontal="right" vertical="center"/>
    </xf>
    <xf numFmtId="188" fontId="90" fillId="30" borderId="35" xfId="182" applyNumberFormat="1" applyFont="1" applyFill="1" applyBorder="1" applyAlignment="1">
      <alignment horizontal="right" vertical="center"/>
    </xf>
    <xf numFmtId="0" fontId="75" fillId="0" borderId="28" xfId="181" applyFont="1" applyFill="1" applyBorder="1">
      <alignment vertical="center"/>
    </xf>
    <xf numFmtId="41" fontId="90" fillId="0" borderId="50" xfId="181" applyNumberFormat="1" applyFont="1" applyFill="1" applyBorder="1" applyAlignment="1">
      <alignment horizontal="right" vertical="center"/>
    </xf>
    <xf numFmtId="0" fontId="78" fillId="0" borderId="50" xfId="181" applyFont="1" applyFill="1" applyBorder="1" applyAlignment="1">
      <alignment horizontal="left" vertical="center"/>
    </xf>
    <xf numFmtId="188" fontId="90" fillId="0" borderId="51" xfId="182" applyNumberFormat="1" applyFont="1" applyFill="1" applyBorder="1" applyAlignment="1">
      <alignment vertical="center"/>
    </xf>
    <xf numFmtId="0" fontId="93" fillId="0" borderId="0" xfId="181" applyFont="1" applyFill="1">
      <alignment vertical="center"/>
    </xf>
    <xf numFmtId="0" fontId="75" fillId="0" borderId="0" xfId="181" applyFill="1" applyAlignment="1">
      <alignment vertical="center"/>
    </xf>
    <xf numFmtId="0" fontId="92" fillId="0" borderId="0" xfId="181" applyFont="1" applyFill="1" applyAlignment="1">
      <alignment horizontal="right" vertical="center"/>
    </xf>
    <xf numFmtId="191" fontId="75" fillId="0" borderId="0" xfId="181" applyNumberFormat="1" applyFill="1" applyAlignment="1">
      <alignment vertical="center"/>
    </xf>
    <xf numFmtId="0" fontId="79" fillId="0" borderId="0" xfId="181" applyFont="1" applyFill="1" applyAlignment="1">
      <alignment vertical="center"/>
    </xf>
    <xf numFmtId="191" fontId="78" fillId="0" borderId="0" xfId="194" applyNumberFormat="1" applyFont="1" applyBorder="1" applyAlignment="1">
      <alignment horizontal="left" vertical="center"/>
    </xf>
    <xf numFmtId="0" fontId="78" fillId="0" borderId="34" xfId="181" applyFont="1" applyBorder="1" applyAlignment="1">
      <alignment horizontal="center" vertical="center"/>
    </xf>
    <xf numFmtId="0" fontId="78" fillId="25" borderId="28" xfId="181" applyFont="1" applyFill="1" applyBorder="1" applyAlignment="1">
      <alignment vertical="center" wrapText="1"/>
    </xf>
    <xf numFmtId="188" fontId="78" fillId="25" borderId="28" xfId="182" applyNumberFormat="1" applyFont="1" applyFill="1" applyBorder="1" applyAlignment="1">
      <alignment vertical="center"/>
    </xf>
    <xf numFmtId="188" fontId="78" fillId="25" borderId="35" xfId="182" applyNumberFormat="1" applyFont="1" applyFill="1" applyBorder="1" applyAlignment="1">
      <alignment vertical="center"/>
    </xf>
    <xf numFmtId="188" fontId="90" fillId="0" borderId="37" xfId="182" applyNumberFormat="1" applyFont="1" applyBorder="1" applyAlignment="1">
      <alignment vertical="center"/>
    </xf>
    <xf numFmtId="188" fontId="90" fillId="0" borderId="41" xfId="182" applyNumberFormat="1" applyFont="1" applyBorder="1" applyAlignment="1">
      <alignment vertical="center"/>
    </xf>
    <xf numFmtId="188" fontId="78" fillId="0" borderId="35" xfId="182" applyNumberFormat="1" applyFont="1" applyBorder="1" applyAlignment="1">
      <alignment vertical="center"/>
    </xf>
    <xf numFmtId="188" fontId="90" fillId="0" borderId="28" xfId="182" applyNumberFormat="1" applyFont="1" applyBorder="1" applyAlignment="1">
      <alignment vertical="center"/>
    </xf>
    <xf numFmtId="0" fontId="78" fillId="0" borderId="28" xfId="181" applyFont="1" applyBorder="1" applyAlignment="1">
      <alignment horizontal="right" vertical="center"/>
    </xf>
    <xf numFmtId="188" fontId="90" fillId="0" borderId="35" xfId="182" applyNumberFormat="1" applyFont="1" applyBorder="1" applyAlignment="1">
      <alignment vertical="center"/>
    </xf>
    <xf numFmtId="0" fontId="78" fillId="0" borderId="28" xfId="181" applyFont="1" applyBorder="1" applyAlignment="1">
      <alignment vertical="center" wrapText="1"/>
    </xf>
    <xf numFmtId="0" fontId="78" fillId="0" borderId="78" xfId="181" applyFont="1" applyFill="1" applyBorder="1" applyAlignment="1">
      <alignment horizontal="center" vertical="center"/>
    </xf>
    <xf numFmtId="0" fontId="78" fillId="30" borderId="28" xfId="181" applyFont="1" applyFill="1" applyBorder="1" applyAlignment="1">
      <alignment horizontal="right" vertical="center"/>
    </xf>
    <xf numFmtId="0" fontId="78" fillId="25" borderId="56" xfId="181" applyFont="1" applyFill="1" applyBorder="1" applyAlignment="1">
      <alignment horizontal="center" vertical="center" wrapText="1" readingOrder="1"/>
    </xf>
    <xf numFmtId="41" fontId="90" fillId="0" borderId="50" xfId="181" applyNumberFormat="1" applyFont="1" applyBorder="1" applyAlignment="1">
      <alignment vertical="center"/>
    </xf>
    <xf numFmtId="0" fontId="78" fillId="0" borderId="50" xfId="181" applyFont="1" applyBorder="1" applyAlignment="1">
      <alignment horizontal="right" vertical="center"/>
    </xf>
    <xf numFmtId="188" fontId="90" fillId="0" borderId="51" xfId="182" applyNumberFormat="1" applyFont="1" applyBorder="1" applyAlignment="1">
      <alignment vertical="center"/>
    </xf>
    <xf numFmtId="191" fontId="93" fillId="0" borderId="0" xfId="194" applyNumberFormat="1" applyFont="1" applyBorder="1" applyAlignment="1">
      <alignment vertical="center"/>
    </xf>
    <xf numFmtId="191" fontId="0" fillId="0" borderId="0" xfId="194" applyNumberFormat="1" applyFont="1">
      <alignment vertical="center"/>
    </xf>
    <xf numFmtId="0" fontId="79" fillId="0" borderId="0" xfId="181" applyFont="1" applyAlignment="1">
      <alignment horizontal="center" vertical="center"/>
    </xf>
    <xf numFmtId="0" fontId="79" fillId="0" borderId="0" xfId="181" applyFont="1" applyAlignment="1">
      <alignment vertical="center"/>
    </xf>
    <xf numFmtId="188" fontId="90" fillId="0" borderId="50" xfId="182" applyNumberFormat="1" applyFont="1" applyBorder="1" applyAlignment="1">
      <alignment vertical="center"/>
    </xf>
    <xf numFmtId="0" fontId="75" fillId="0" borderId="9" xfId="181" applyBorder="1">
      <alignment vertical="center"/>
    </xf>
    <xf numFmtId="41" fontId="97" fillId="29" borderId="28" xfId="181" applyNumberFormat="1" applyFont="1" applyFill="1" applyBorder="1" applyAlignment="1">
      <alignment vertical="center"/>
    </xf>
    <xf numFmtId="0" fontId="82" fillId="29" borderId="28" xfId="181" applyFont="1" applyFill="1" applyBorder="1" applyAlignment="1">
      <alignment horizontal="right" vertical="center"/>
    </xf>
    <xf numFmtId="188" fontId="97" fillId="29" borderId="35" xfId="182" applyNumberFormat="1" applyFont="1" applyFill="1" applyBorder="1" applyAlignment="1">
      <alignment vertical="center"/>
    </xf>
    <xf numFmtId="41" fontId="97" fillId="29" borderId="37" xfId="181" applyNumberFormat="1" applyFont="1" applyFill="1" applyBorder="1" applyAlignment="1">
      <alignment vertical="center"/>
    </xf>
    <xf numFmtId="0" fontId="82" fillId="29" borderId="37" xfId="181" applyFont="1" applyFill="1" applyBorder="1" applyAlignment="1">
      <alignment vertical="center"/>
    </xf>
    <xf numFmtId="188" fontId="97" fillId="29" borderId="41" xfId="182" applyNumberFormat="1" applyFont="1" applyFill="1" applyBorder="1" applyAlignment="1">
      <alignment vertical="center"/>
    </xf>
    <xf numFmtId="0" fontId="21" fillId="0" borderId="0" xfId="0" applyFont="1" applyAlignment="1">
      <alignment horizontal="center"/>
    </xf>
    <xf numFmtId="0" fontId="19" fillId="0" borderId="10" xfId="0" applyFont="1" applyBorder="1" applyAlignment="1">
      <alignment horizontal="center" vertical="center" wrapText="1"/>
    </xf>
    <xf numFmtId="182" fontId="19" fillId="0" borderId="10" xfId="124" applyNumberFormat="1" applyFont="1" applyBorder="1" applyAlignment="1">
      <alignment horizontal="center" vertical="center" wrapText="1"/>
    </xf>
    <xf numFmtId="0" fontId="19" fillId="0" borderId="11" xfId="0" applyFont="1" applyBorder="1" applyAlignment="1">
      <alignment horizontal="center" vertical="center" wrapText="1"/>
    </xf>
    <xf numFmtId="0" fontId="19" fillId="0" borderId="0" xfId="0" applyFont="1" applyAlignment="1">
      <alignment horizontal="left" vertical="top" wrapText="1"/>
    </xf>
    <xf numFmtId="0" fontId="19" fillId="0" borderId="0" xfId="0" applyFont="1" applyAlignment="1">
      <alignment horizontal="right"/>
    </xf>
    <xf numFmtId="0" fontId="19" fillId="0" borderId="12" xfId="0" applyFont="1" applyBorder="1" applyAlignment="1">
      <alignment horizontal="center" vertical="center" wrapText="1"/>
    </xf>
    <xf numFmtId="0" fontId="0" fillId="0" borderId="15" xfId="0" applyBorder="1"/>
    <xf numFmtId="0" fontId="19" fillId="0" borderId="13" xfId="0" applyFont="1" applyBorder="1" applyAlignment="1">
      <alignment horizontal="center" vertical="center" wrapText="1"/>
    </xf>
    <xf numFmtId="0" fontId="0" fillId="0" borderId="18" xfId="0" applyBorder="1"/>
    <xf numFmtId="0" fontId="37" fillId="0" borderId="22" xfId="122" applyFont="1" applyBorder="1" applyAlignment="1">
      <alignment horizontal="center" vertical="center"/>
    </xf>
    <xf numFmtId="182" fontId="34" fillId="0" borderId="0" xfId="124" applyNumberFormat="1" applyFont="1" applyAlignment="1">
      <alignment horizontal="center" vertical="center"/>
    </xf>
    <xf numFmtId="0" fontId="37" fillId="0" borderId="21" xfId="122" applyFont="1" applyBorder="1" applyAlignment="1">
      <alignment vertical="center" textRotation="255"/>
    </xf>
    <xf numFmtId="0" fontId="0" fillId="0" borderId="0" xfId="0"/>
    <xf numFmtId="0" fontId="37" fillId="0" borderId="30" xfId="122" applyFont="1" applyBorder="1" applyAlignment="1">
      <alignment vertical="center" textRotation="255"/>
    </xf>
    <xf numFmtId="187" fontId="41" fillId="0" borderId="27" xfId="124" applyNumberFormat="1" applyFont="1" applyBorder="1" applyAlignment="1">
      <alignment horizontal="right"/>
    </xf>
    <xf numFmtId="187" fontId="41" fillId="0" borderId="29" xfId="124" applyNumberFormat="1" applyFont="1" applyBorder="1" applyAlignment="1">
      <alignment horizontal="right"/>
    </xf>
    <xf numFmtId="0" fontId="37" fillId="0" borderId="21" xfId="122" applyFont="1" applyBorder="1" applyAlignment="1">
      <alignment horizontal="center" vertical="center" textRotation="255"/>
    </xf>
    <xf numFmtId="0" fontId="37" fillId="0" borderId="66" xfId="122" applyFont="1" applyBorder="1" applyAlignment="1">
      <alignment horizontal="center" vertical="center" textRotation="255"/>
    </xf>
    <xf numFmtId="0" fontId="37" fillId="0" borderId="67" xfId="122" applyFont="1" applyBorder="1" applyAlignment="1">
      <alignment horizontal="center" vertical="center" textRotation="255"/>
    </xf>
    <xf numFmtId="0" fontId="23" fillId="0" borderId="12" xfId="0" applyFont="1" applyBorder="1" applyAlignment="1">
      <alignment horizontal="right"/>
    </xf>
    <xf numFmtId="0" fontId="24" fillId="0" borderId="19" xfId="0" applyFont="1" applyBorder="1" applyAlignment="1">
      <alignment horizontal="left" vertical="center"/>
    </xf>
    <xf numFmtId="0" fontId="19" fillId="0" borderId="0" xfId="0" applyFont="1" applyAlignment="1">
      <alignment vertical="top" wrapText="1"/>
    </xf>
    <xf numFmtId="0" fontId="22" fillId="0" borderId="24" xfId="0" applyFont="1" applyBorder="1" applyAlignment="1">
      <alignment horizontal="left" vertical="center" wrapText="1"/>
    </xf>
    <xf numFmtId="0" fontId="23" fillId="0" borderId="24" xfId="0" applyFont="1" applyBorder="1" applyAlignment="1">
      <alignment horizontal="left" vertical="center" wrapText="1"/>
    </xf>
    <xf numFmtId="0" fontId="0" fillId="0" borderId="21" xfId="0" applyBorder="1"/>
    <xf numFmtId="0" fontId="56" fillId="0" borderId="0" xfId="0" applyFont="1" applyAlignment="1">
      <alignment horizontal="center"/>
    </xf>
    <xf numFmtId="0" fontId="0" fillId="0" borderId="25" xfId="0" applyBorder="1"/>
    <xf numFmtId="0" fontId="19" fillId="0" borderId="25" xfId="0" applyFont="1" applyBorder="1" applyAlignment="1">
      <alignment horizontal="right"/>
    </xf>
    <xf numFmtId="0" fontId="23" fillId="0" borderId="13" xfId="0" applyFont="1" applyBorder="1" applyAlignment="1">
      <alignment horizontal="center" vertical="center" wrapText="1"/>
    </xf>
    <xf numFmtId="0" fontId="22" fillId="0" borderId="13" xfId="0" applyFont="1" applyBorder="1" applyAlignment="1">
      <alignment horizontal="center" vertical="center" wrapText="1"/>
    </xf>
    <xf numFmtId="0" fontId="0" fillId="0" borderId="13" xfId="0" applyBorder="1"/>
    <xf numFmtId="0" fontId="61" fillId="0" borderId="0" xfId="0" applyFont="1" applyAlignment="1">
      <alignment horizontal="left" vertical="top" wrapText="1"/>
    </xf>
    <xf numFmtId="0" fontId="60" fillId="0" borderId="13" xfId="0" applyFont="1" applyBorder="1" applyAlignment="1">
      <alignment horizontal="center" vertical="center"/>
    </xf>
    <xf numFmtId="0" fontId="77" fillId="0" borderId="0" xfId="189" applyFont="1" applyFill="1" applyAlignment="1">
      <alignment horizontal="center"/>
    </xf>
    <xf numFmtId="0" fontId="79" fillId="0" borderId="0" xfId="189" applyFont="1" applyFill="1" applyAlignment="1">
      <alignment horizontal="center"/>
    </xf>
    <xf numFmtId="0" fontId="82" fillId="0" borderId="0" xfId="189" applyFont="1" applyFill="1" applyBorder="1" applyAlignment="1">
      <alignment horizontal="left"/>
    </xf>
    <xf numFmtId="0" fontId="82" fillId="0" borderId="0" xfId="189" applyFont="1" applyFill="1" applyBorder="1" applyAlignment="1">
      <alignment horizontal="right"/>
    </xf>
    <xf numFmtId="0" fontId="82" fillId="0" borderId="31" xfId="189" applyFont="1" applyFill="1" applyBorder="1" applyAlignment="1">
      <alignment horizontal="center" vertical="center" wrapText="1"/>
    </xf>
    <xf numFmtId="0" fontId="82" fillId="0" borderId="34" xfId="189" applyFont="1" applyFill="1" applyBorder="1" applyAlignment="1">
      <alignment horizontal="center" vertical="center" wrapText="1"/>
    </xf>
    <xf numFmtId="0" fontId="82" fillId="0" borderId="32" xfId="189" applyFont="1" applyFill="1" applyBorder="1" applyAlignment="1">
      <alignment horizontal="center" vertical="center" wrapText="1"/>
    </xf>
    <xf numFmtId="0" fontId="82" fillId="0" borderId="28" xfId="189" applyFont="1" applyFill="1" applyBorder="1" applyAlignment="1">
      <alignment horizontal="center" vertical="center" wrapText="1"/>
    </xf>
    <xf numFmtId="0" fontId="84" fillId="0" borderId="32" xfId="189" applyFont="1" applyFill="1" applyBorder="1" applyAlignment="1">
      <alignment horizontal="center" vertical="center" wrapText="1"/>
    </xf>
    <xf numFmtId="0" fontId="84" fillId="0" borderId="28" xfId="189" applyFont="1" applyFill="1" applyBorder="1" applyAlignment="1">
      <alignment horizontal="center" vertical="center" wrapText="1"/>
    </xf>
    <xf numFmtId="0" fontId="82" fillId="0" borderId="33" xfId="189" applyFont="1" applyFill="1" applyBorder="1" applyAlignment="1">
      <alignment horizontal="center" vertical="center" wrapText="1"/>
    </xf>
    <xf numFmtId="0" fontId="82" fillId="0" borderId="35" xfId="189" applyFont="1" applyFill="1" applyBorder="1" applyAlignment="1">
      <alignment horizontal="center" vertical="center" wrapText="1"/>
    </xf>
    <xf numFmtId="0" fontId="86" fillId="0" borderId="28" xfId="189" applyFont="1" applyFill="1" applyBorder="1" applyAlignment="1">
      <alignment horizontal="left" vertical="center" wrapText="1"/>
    </xf>
    <xf numFmtId="0" fontId="86" fillId="0" borderId="35" xfId="189" applyFont="1" applyFill="1" applyBorder="1" applyAlignment="1">
      <alignment horizontal="left" vertical="center" wrapText="1"/>
    </xf>
    <xf numFmtId="0" fontId="86" fillId="0" borderId="28" xfId="189" applyFont="1" applyFill="1" applyBorder="1" applyAlignment="1">
      <alignment horizontal="left" vertical="top" wrapText="1"/>
    </xf>
    <xf numFmtId="0" fontId="86" fillId="0" borderId="35" xfId="189" applyFont="1" applyFill="1" applyBorder="1" applyAlignment="1">
      <alignment horizontal="left" vertical="top" wrapText="1"/>
    </xf>
    <xf numFmtId="0" fontId="31" fillId="0" borderId="45" xfId="189" applyFont="1" applyFill="1" applyBorder="1" applyAlignment="1">
      <alignment horizontal="left" vertical="center" wrapText="1"/>
    </xf>
    <xf numFmtId="0" fontId="31" fillId="0" borderId="39" xfId="189" applyFont="1" applyFill="1" applyBorder="1" applyAlignment="1">
      <alignment horizontal="left" vertical="center" wrapText="1"/>
    </xf>
    <xf numFmtId="0" fontId="78" fillId="0" borderId="28" xfId="189" applyFont="1" applyFill="1" applyBorder="1" applyAlignment="1">
      <alignment horizontal="left" vertical="center" wrapText="1"/>
    </xf>
    <xf numFmtId="0" fontId="78" fillId="0" borderId="35" xfId="189" applyFont="1" applyFill="1" applyBorder="1" applyAlignment="1">
      <alignment horizontal="left" vertical="center" wrapText="1"/>
    </xf>
    <xf numFmtId="189" fontId="84" fillId="0" borderId="53" xfId="189" applyNumberFormat="1" applyFont="1" applyFill="1" applyBorder="1" applyAlignment="1">
      <alignment horizontal="right" vertical="center"/>
    </xf>
    <xf numFmtId="189" fontId="84" fillId="0" borderId="37" xfId="189" applyNumberFormat="1" applyFont="1" applyFill="1" applyBorder="1" applyAlignment="1">
      <alignment horizontal="right" vertical="center"/>
    </xf>
    <xf numFmtId="0" fontId="31" fillId="0" borderId="68" xfId="189" applyFont="1" applyFill="1" applyBorder="1" applyAlignment="1">
      <alignment horizontal="left" vertical="center" wrapText="1"/>
    </xf>
    <xf numFmtId="0" fontId="31" fillId="0" borderId="69" xfId="189" applyFont="1" applyFill="1" applyBorder="1" applyAlignment="1">
      <alignment horizontal="left" vertical="center" wrapText="1"/>
    </xf>
    <xf numFmtId="0" fontId="31" fillId="0" borderId="70" xfId="189" applyFont="1" applyFill="1" applyBorder="1" applyAlignment="1">
      <alignment horizontal="left" vertical="center" wrapText="1"/>
    </xf>
    <xf numFmtId="0" fontId="31" fillId="0" borderId="71" xfId="189" applyFont="1" applyFill="1" applyBorder="1" applyAlignment="1">
      <alignment horizontal="left" vertical="center" wrapText="1"/>
    </xf>
    <xf numFmtId="0" fontId="83" fillId="0" borderId="0" xfId="189" applyFont="1" applyFill="1" applyAlignment="1">
      <alignment horizontal="left" vertical="center" wrapText="1"/>
    </xf>
    <xf numFmtId="0" fontId="86" fillId="0" borderId="38" xfId="189" applyFont="1" applyFill="1" applyBorder="1" applyAlignment="1">
      <alignment horizontal="left" vertical="center" wrapText="1"/>
    </xf>
    <xf numFmtId="0" fontId="31" fillId="26" borderId="72" xfId="193" applyFont="1" applyFill="1" applyBorder="1" applyAlignment="1">
      <alignment horizontal="left" vertical="center" wrapText="1"/>
    </xf>
    <xf numFmtId="0" fontId="31" fillId="26" borderId="39" xfId="193" applyFont="1" applyFill="1" applyBorder="1" applyAlignment="1">
      <alignment horizontal="left" vertical="center" wrapText="1"/>
    </xf>
    <xf numFmtId="0" fontId="31" fillId="27" borderId="28" xfId="189" applyFont="1" applyFill="1" applyBorder="1" applyAlignment="1">
      <alignment horizontal="left" vertical="center" wrapText="1"/>
    </xf>
    <xf numFmtId="0" fontId="31" fillId="27" borderId="35" xfId="189" applyFont="1" applyFill="1" applyBorder="1" applyAlignment="1">
      <alignment horizontal="left" vertical="center" wrapText="1"/>
    </xf>
    <xf numFmtId="0" fontId="31" fillId="26" borderId="73" xfId="193" applyFont="1" applyFill="1" applyBorder="1" applyAlignment="1">
      <alignment horizontal="left" vertical="center" wrapText="1"/>
    </xf>
    <xf numFmtId="0" fontId="31" fillId="26" borderId="74" xfId="193" applyFont="1" applyFill="1" applyBorder="1" applyAlignment="1">
      <alignment horizontal="left" vertical="center" wrapText="1"/>
    </xf>
    <xf numFmtId="0" fontId="31" fillId="0" borderId="28" xfId="189" applyFont="1" applyBorder="1" applyAlignment="1">
      <alignment horizontal="left" vertical="center" wrapText="1"/>
    </xf>
    <xf numFmtId="0" fontId="31" fillId="0" borderId="35" xfId="189" applyFont="1" applyBorder="1" applyAlignment="1">
      <alignment horizontal="left" vertical="center" wrapText="1"/>
    </xf>
    <xf numFmtId="0" fontId="31" fillId="0" borderId="28" xfId="189" applyFont="1" applyBorder="1" applyAlignment="1">
      <alignment horizontal="left" vertical="top" wrapText="1"/>
    </xf>
    <xf numFmtId="0" fontId="31" fillId="0" borderId="35" xfId="189" applyFont="1" applyBorder="1" applyAlignment="1">
      <alignment horizontal="left" vertical="top" wrapText="1"/>
    </xf>
    <xf numFmtId="0" fontId="31" fillId="26" borderId="45" xfId="189" applyFont="1" applyFill="1" applyBorder="1" applyAlignment="1">
      <alignment vertical="top" wrapText="1"/>
    </xf>
    <xf numFmtId="0" fontId="31" fillId="26" borderId="39" xfId="189" applyFont="1" applyFill="1" applyBorder="1" applyAlignment="1">
      <alignment vertical="top" wrapText="1"/>
    </xf>
    <xf numFmtId="0" fontId="86" fillId="0" borderId="38" xfId="189" applyFont="1" applyFill="1" applyBorder="1" applyAlignment="1">
      <alignment vertical="center" wrapText="1"/>
    </xf>
    <xf numFmtId="0" fontId="86" fillId="0" borderId="35" xfId="189" applyFont="1" applyFill="1" applyBorder="1" applyAlignment="1">
      <alignment vertical="center" wrapText="1"/>
    </xf>
    <xf numFmtId="0" fontId="86" fillId="0" borderId="42" xfId="189" applyFont="1" applyFill="1" applyBorder="1" applyAlignment="1">
      <alignment vertical="center" wrapText="1"/>
    </xf>
    <xf numFmtId="0" fontId="86" fillId="0" borderId="43" xfId="189" applyFont="1" applyFill="1" applyBorder="1" applyAlignment="1">
      <alignment vertical="center" wrapText="1"/>
    </xf>
    <xf numFmtId="0" fontId="78" fillId="27" borderId="28" xfId="189" applyFont="1" applyFill="1" applyBorder="1" applyAlignment="1">
      <alignment horizontal="left" vertical="top" wrapText="1"/>
    </xf>
    <xf numFmtId="0" fontId="78" fillId="27" borderId="35" xfId="189" applyFont="1" applyFill="1" applyBorder="1" applyAlignment="1">
      <alignment horizontal="left" vertical="top" wrapText="1"/>
    </xf>
    <xf numFmtId="0" fontId="31" fillId="0" borderId="45" xfId="189" applyFont="1" applyFill="1" applyBorder="1" applyAlignment="1">
      <alignment vertical="center" wrapText="1"/>
    </xf>
    <xf numFmtId="0" fontId="31" fillId="0" borderId="39" xfId="189" applyFont="1" applyFill="1" applyBorder="1" applyAlignment="1">
      <alignment vertical="center" wrapText="1"/>
    </xf>
    <xf numFmtId="0" fontId="68" fillId="0" borderId="47" xfId="189" applyFont="1" applyFill="1" applyBorder="1" applyAlignment="1">
      <alignment horizontal="center" vertical="center" wrapText="1"/>
    </xf>
    <xf numFmtId="0" fontId="68" fillId="0" borderId="48" xfId="189" applyFont="1" applyFill="1" applyBorder="1" applyAlignment="1">
      <alignment horizontal="center" vertical="center" wrapText="1"/>
    </xf>
    <xf numFmtId="0" fontId="89" fillId="28" borderId="49" xfId="189" applyFont="1" applyFill="1" applyBorder="1" applyAlignment="1">
      <alignment horizontal="center" vertical="center" wrapText="1"/>
    </xf>
    <xf numFmtId="0" fontId="89" fillId="28" borderId="50" xfId="189" applyFont="1" applyFill="1" applyBorder="1" applyAlignment="1">
      <alignment horizontal="center" vertical="center" wrapText="1"/>
    </xf>
    <xf numFmtId="0" fontId="90" fillId="28" borderId="50" xfId="189" applyFont="1" applyFill="1" applyBorder="1" applyAlignment="1">
      <alignment horizontal="left" vertical="center" wrapText="1"/>
    </xf>
    <xf numFmtId="0" fontId="90" fillId="28" borderId="51" xfId="189" applyFont="1" applyFill="1" applyBorder="1" applyAlignment="1">
      <alignment horizontal="left" vertical="center" wrapText="1"/>
    </xf>
    <xf numFmtId="0" fontId="31" fillId="0" borderId="14" xfId="189" applyFont="1" applyBorder="1" applyAlignment="1">
      <alignment vertical="top" wrapText="1"/>
    </xf>
    <xf numFmtId="0" fontId="78" fillId="0" borderId="18" xfId="189" applyFont="1" applyBorder="1" applyAlignment="1">
      <alignment vertical="top"/>
    </xf>
    <xf numFmtId="0" fontId="31" fillId="0" borderId="45" xfId="189" applyFont="1" applyFill="1" applyBorder="1" applyAlignment="1">
      <alignment vertical="top" wrapText="1"/>
    </xf>
    <xf numFmtId="0" fontId="31" fillId="0" borderId="39" xfId="189" applyFont="1" applyFill="1" applyBorder="1" applyAlignment="1">
      <alignment vertical="top" wrapText="1"/>
    </xf>
    <xf numFmtId="0" fontId="45" fillId="0" borderId="0" xfId="123" applyFont="1" applyAlignment="1">
      <alignment horizontal="left"/>
    </xf>
    <xf numFmtId="0" fontId="70" fillId="0" borderId="0" xfId="123" applyFont="1" applyAlignment="1">
      <alignment horizontal="center"/>
    </xf>
    <xf numFmtId="0" fontId="0" fillId="0" borderId="9" xfId="0" applyBorder="1"/>
    <xf numFmtId="0" fontId="49" fillId="0" borderId="9" xfId="123" applyFont="1" applyBorder="1" applyAlignment="1">
      <alignment horizontal="right"/>
    </xf>
    <xf numFmtId="0" fontId="49" fillId="0" borderId="33" xfId="0" applyFont="1" applyBorder="1" applyAlignment="1">
      <alignment horizontal="center" vertical="center" wrapText="1"/>
    </xf>
    <xf numFmtId="0" fontId="49" fillId="0" borderId="35" xfId="0" applyFont="1" applyBorder="1" applyAlignment="1">
      <alignment horizontal="center" vertical="center" wrapText="1"/>
    </xf>
    <xf numFmtId="187" fontId="41" fillId="0" borderId="35" xfId="124" applyNumberFormat="1" applyFont="1" applyBorder="1" applyAlignment="1">
      <alignment vertical="center"/>
    </xf>
    <xf numFmtId="0" fontId="42" fillId="0" borderId="52" xfId="0" applyFont="1" applyBorder="1" applyAlignment="1">
      <alignment horizontal="center" vertical="center" wrapText="1"/>
    </xf>
    <xf numFmtId="0" fontId="42" fillId="0" borderId="76" xfId="0" applyFont="1" applyBorder="1" applyAlignment="1">
      <alignment horizontal="center" vertical="center" wrapText="1"/>
    </xf>
    <xf numFmtId="0" fontId="45" fillId="0" borderId="0" xfId="123" applyFont="1" applyBorder="1" applyAlignment="1">
      <alignment horizontal="left" vertical="top" wrapText="1"/>
    </xf>
    <xf numFmtId="0" fontId="67" fillId="0" borderId="0" xfId="123" applyFont="1" applyBorder="1" applyAlignment="1">
      <alignment horizontal="left" vertical="top" wrapText="1"/>
    </xf>
    <xf numFmtId="0" fontId="45" fillId="0" borderId="31" xfId="0" applyFont="1" applyBorder="1" applyAlignment="1">
      <alignment horizontal="center" vertical="center" wrapText="1"/>
    </xf>
    <xf numFmtId="0" fontId="45" fillId="0" borderId="34" xfId="0" applyFont="1" applyBorder="1" applyAlignment="1">
      <alignment horizontal="center" vertical="center" wrapText="1"/>
    </xf>
    <xf numFmtId="0" fontId="41" fillId="0" borderId="32" xfId="0" applyFont="1" applyBorder="1" applyAlignment="1">
      <alignment horizontal="center" vertical="center" wrapText="1"/>
    </xf>
    <xf numFmtId="0" fontId="45" fillId="0" borderId="28" xfId="0" applyFont="1" applyBorder="1" applyAlignment="1">
      <alignment horizontal="center" vertical="center" wrapText="1"/>
    </xf>
    <xf numFmtId="0" fontId="41" fillId="0" borderId="28" xfId="0" applyFont="1" applyBorder="1" applyAlignment="1">
      <alignment horizontal="center" vertical="center" wrapText="1"/>
    </xf>
    <xf numFmtId="0" fontId="84" fillId="0" borderId="54" xfId="181" applyFont="1" applyFill="1" applyBorder="1" applyAlignment="1" applyProtection="1">
      <alignment horizontal="center" vertical="center"/>
      <protection locked="0"/>
    </xf>
    <xf numFmtId="0" fontId="84" fillId="0" borderId="19" xfId="181" applyFont="1" applyFill="1" applyBorder="1" applyAlignment="1" applyProtection="1">
      <alignment horizontal="center" vertical="center"/>
      <protection locked="0"/>
    </xf>
    <xf numFmtId="0" fontId="84" fillId="0" borderId="55" xfId="181" applyFont="1" applyFill="1" applyBorder="1" applyAlignment="1" applyProtection="1">
      <alignment horizontal="center" vertical="center"/>
      <protection locked="0"/>
    </xf>
    <xf numFmtId="0" fontId="90" fillId="29" borderId="34" xfId="181" applyFont="1" applyFill="1" applyBorder="1" applyAlignment="1">
      <alignment horizontal="left" vertical="center"/>
    </xf>
    <xf numFmtId="0" fontId="90" fillId="29" borderId="28" xfId="181" applyFont="1" applyFill="1" applyBorder="1" applyAlignment="1">
      <alignment horizontal="left" vertical="center"/>
    </xf>
    <xf numFmtId="0" fontId="78" fillId="0" borderId="34" xfId="181" applyNumberFormat="1" applyFont="1" applyFill="1" applyBorder="1" applyAlignment="1">
      <alignment horizontal="center" vertical="center" wrapText="1" readingOrder="1"/>
    </xf>
    <xf numFmtId="0" fontId="78" fillId="0" borderId="34" xfId="181" applyFont="1" applyFill="1" applyBorder="1" applyAlignment="1">
      <alignment horizontal="center" vertical="center" wrapText="1" readingOrder="1"/>
    </xf>
    <xf numFmtId="0" fontId="78" fillId="0" borderId="28" xfId="181" applyFont="1" applyFill="1" applyBorder="1" applyAlignment="1">
      <alignment horizontal="left" vertical="center"/>
    </xf>
    <xf numFmtId="190" fontId="78" fillId="0" borderId="28" xfId="181" applyNumberFormat="1" applyFont="1" applyFill="1" applyBorder="1" applyAlignment="1">
      <alignment horizontal="left" vertical="center"/>
    </xf>
    <xf numFmtId="192" fontId="90" fillId="30" borderId="34" xfId="182" applyNumberFormat="1" applyFont="1" applyFill="1" applyBorder="1" applyAlignment="1">
      <alignment horizontal="left" vertical="center"/>
    </xf>
    <xf numFmtId="192" fontId="90" fillId="30" borderId="28" xfId="182" applyNumberFormat="1" applyFont="1" applyFill="1" applyBorder="1" applyAlignment="1">
      <alignment horizontal="left" vertical="center"/>
    </xf>
    <xf numFmtId="192" fontId="90" fillId="29" borderId="34" xfId="182" applyNumberFormat="1" applyFont="1" applyFill="1" applyBorder="1" applyAlignment="1">
      <alignment horizontal="left" vertical="center"/>
    </xf>
    <xf numFmtId="192" fontId="90" fillId="29" borderId="28" xfId="182" applyNumberFormat="1" applyFont="1" applyFill="1" applyBorder="1" applyAlignment="1">
      <alignment horizontal="left" vertical="center"/>
    </xf>
    <xf numFmtId="0" fontId="95" fillId="0" borderId="34" xfId="181" applyFont="1" applyFill="1" applyBorder="1" applyAlignment="1">
      <alignment horizontal="center" vertical="center" wrapText="1" readingOrder="1"/>
    </xf>
    <xf numFmtId="0" fontId="90" fillId="30" borderId="34" xfId="181" applyFont="1" applyFill="1" applyBorder="1" applyAlignment="1">
      <alignment horizontal="left" vertical="center"/>
    </xf>
    <xf numFmtId="0" fontId="90" fillId="30" borderId="28" xfId="181" applyFont="1" applyFill="1" applyBorder="1" applyAlignment="1">
      <alignment horizontal="left" vertical="center"/>
    </xf>
    <xf numFmtId="41" fontId="90" fillId="0" borderId="63" xfId="181" applyNumberFormat="1" applyFont="1" applyFill="1" applyBorder="1" applyAlignment="1">
      <alignment horizontal="left" vertical="center"/>
    </xf>
    <xf numFmtId="41" fontId="90" fillId="0" borderId="64" xfId="181" applyNumberFormat="1" applyFont="1" applyFill="1" applyBorder="1" applyAlignment="1">
      <alignment horizontal="left" vertical="center"/>
    </xf>
    <xf numFmtId="191" fontId="78" fillId="0" borderId="79" xfId="181" applyNumberFormat="1" applyFont="1" applyFill="1" applyBorder="1" applyAlignment="1">
      <alignment horizontal="center" vertical="center"/>
    </xf>
    <xf numFmtId="191" fontId="78" fillId="0" borderId="41" xfId="181" applyNumberFormat="1" applyFont="1" applyFill="1" applyBorder="1" applyAlignment="1">
      <alignment horizontal="center" vertical="center"/>
    </xf>
    <xf numFmtId="0" fontId="79" fillId="0" borderId="0" xfId="181" applyFont="1" applyFill="1" applyAlignment="1">
      <alignment horizontal="center" vertical="center"/>
    </xf>
    <xf numFmtId="0" fontId="90" fillId="30" borderId="34" xfId="181" applyFont="1" applyFill="1" applyBorder="1" applyAlignment="1">
      <alignment horizontal="center" vertical="center"/>
    </xf>
    <xf numFmtId="0" fontId="90" fillId="30" borderId="28" xfId="181" applyFont="1" applyFill="1" applyBorder="1" applyAlignment="1">
      <alignment horizontal="center" vertical="center"/>
    </xf>
    <xf numFmtId="0" fontId="78" fillId="25" borderId="58" xfId="181" applyFont="1" applyFill="1" applyBorder="1" applyAlignment="1">
      <alignment horizontal="center" vertical="center" wrapText="1" readingOrder="1"/>
    </xf>
    <xf numFmtId="0" fontId="78" fillId="25" borderId="59" xfId="181" applyFont="1" applyFill="1" applyBorder="1" applyAlignment="1">
      <alignment horizontal="center" vertical="center" wrapText="1" readingOrder="1"/>
    </xf>
    <xf numFmtId="0" fontId="78" fillId="25" borderId="60" xfId="181" applyFont="1" applyFill="1" applyBorder="1" applyAlignment="1">
      <alignment horizontal="center" vertical="center" wrapText="1" readingOrder="1"/>
    </xf>
    <xf numFmtId="0" fontId="78" fillId="25" borderId="44" xfId="181" applyFont="1" applyFill="1" applyBorder="1" applyAlignment="1">
      <alignment horizontal="left" vertical="center"/>
    </xf>
    <xf numFmtId="0" fontId="78" fillId="25" borderId="61" xfId="181" applyFont="1" applyFill="1" applyBorder="1" applyAlignment="1">
      <alignment horizontal="left" vertical="center"/>
    </xf>
    <xf numFmtId="0" fontId="78" fillId="25" borderId="38" xfId="181" applyFont="1" applyFill="1" applyBorder="1" applyAlignment="1">
      <alignment horizontal="left" vertical="center"/>
    </xf>
    <xf numFmtId="0" fontId="78" fillId="25" borderId="80" xfId="181" applyFont="1" applyFill="1" applyBorder="1" applyAlignment="1">
      <alignment horizontal="center" vertical="center" wrapText="1" readingOrder="1"/>
    </xf>
    <xf numFmtId="0" fontId="78" fillId="25" borderId="81" xfId="181" applyFont="1" applyFill="1" applyBorder="1" applyAlignment="1">
      <alignment horizontal="left" vertical="center"/>
    </xf>
    <xf numFmtId="0" fontId="78" fillId="25" borderId="64" xfId="181" applyFont="1" applyFill="1" applyBorder="1" applyAlignment="1">
      <alignment horizontal="left" vertical="center"/>
    </xf>
    <xf numFmtId="0" fontId="78" fillId="25" borderId="65" xfId="181" applyFont="1" applyFill="1" applyBorder="1" applyAlignment="1">
      <alignment horizontal="left" vertical="center"/>
    </xf>
    <xf numFmtId="0" fontId="97" fillId="29" borderId="62" xfId="181" applyFont="1" applyFill="1" applyBorder="1" applyAlignment="1">
      <alignment horizontal="left" vertical="center"/>
    </xf>
    <xf numFmtId="0" fontId="97" fillId="29" borderId="61" xfId="181" applyFont="1" applyFill="1" applyBorder="1" applyAlignment="1">
      <alignment horizontal="left" vertical="center"/>
    </xf>
    <xf numFmtId="0" fontId="97" fillId="29" borderId="38" xfId="181" applyFont="1" applyFill="1" applyBorder="1" applyAlignment="1">
      <alignment horizontal="left" vertical="center"/>
    </xf>
    <xf numFmtId="0" fontId="78" fillId="0" borderId="59" xfId="181" applyFont="1" applyBorder="1" applyAlignment="1">
      <alignment horizontal="center" vertical="center" wrapText="1" readingOrder="1"/>
    </xf>
    <xf numFmtId="0" fontId="78" fillId="0" borderId="60" xfId="181" applyFont="1" applyBorder="1" applyAlignment="1">
      <alignment horizontal="center" vertical="center" wrapText="1" readingOrder="1"/>
    </xf>
    <xf numFmtId="0" fontId="78" fillId="25" borderId="47" xfId="181" applyFont="1" applyFill="1" applyBorder="1" applyAlignment="1">
      <alignment horizontal="left" vertical="center"/>
    </xf>
    <xf numFmtId="0" fontId="78" fillId="25" borderId="57" xfId="181" applyFont="1" applyFill="1" applyBorder="1" applyAlignment="1">
      <alignment horizontal="left" vertical="center"/>
    </xf>
    <xf numFmtId="0" fontId="78" fillId="25" borderId="40" xfId="181" applyFont="1" applyFill="1" applyBorder="1" applyAlignment="1">
      <alignment horizontal="left" vertical="center"/>
    </xf>
    <xf numFmtId="0" fontId="90" fillId="30" borderId="62" xfId="181" applyFont="1" applyFill="1" applyBorder="1" applyAlignment="1">
      <alignment horizontal="left" vertical="center"/>
    </xf>
    <xf numFmtId="0" fontId="90" fillId="30" borderId="61" xfId="181" applyFont="1" applyFill="1" applyBorder="1" applyAlignment="1">
      <alignment horizontal="left" vertical="center"/>
    </xf>
    <xf numFmtId="190" fontId="90" fillId="0" borderId="63" xfId="181" applyNumberFormat="1" applyFont="1" applyBorder="1" applyAlignment="1">
      <alignment horizontal="left" vertical="center"/>
    </xf>
    <xf numFmtId="190" fontId="90" fillId="0" borderId="64" xfId="181" applyNumberFormat="1" applyFont="1" applyBorder="1" applyAlignment="1">
      <alignment horizontal="left" vertical="center"/>
    </xf>
    <xf numFmtId="0" fontId="79" fillId="0" borderId="0" xfId="181" applyFont="1" applyAlignment="1">
      <alignment horizontal="left" vertical="center"/>
    </xf>
    <xf numFmtId="191" fontId="78" fillId="0" borderId="79" xfId="194" applyNumberFormat="1" applyFont="1" applyBorder="1" applyAlignment="1">
      <alignment horizontal="center" vertical="center"/>
    </xf>
    <xf numFmtId="191" fontId="78" fillId="0" borderId="41" xfId="194" applyNumberFormat="1" applyFont="1" applyBorder="1" applyAlignment="1">
      <alignment horizontal="center" vertical="center"/>
    </xf>
    <xf numFmtId="0" fontId="90" fillId="30" borderId="38" xfId="181" applyFont="1" applyFill="1" applyBorder="1" applyAlignment="1">
      <alignment horizontal="left" vertical="center"/>
    </xf>
    <xf numFmtId="0" fontId="97" fillId="29" borderId="56" xfId="181" applyFont="1" applyFill="1" applyBorder="1" applyAlignment="1">
      <alignment horizontal="left" vertical="center"/>
    </xf>
    <xf numFmtId="0" fontId="97" fillId="29" borderId="57" xfId="181" applyFont="1" applyFill="1" applyBorder="1" applyAlignment="1">
      <alignment horizontal="left" vertical="center"/>
    </xf>
  </cellXfs>
  <cellStyles count="195">
    <cellStyle name="20% - 輔色1" xfId="1" xr:uid="{00000000-0005-0000-0000-000000000000}"/>
    <cellStyle name="20% - 輔色1 2" xfId="2" xr:uid="{00000000-0005-0000-0000-000001000000}"/>
    <cellStyle name="20% - 輔色2" xfId="3" xr:uid="{00000000-0005-0000-0000-000002000000}"/>
    <cellStyle name="20% - 輔色2 2" xfId="4" xr:uid="{00000000-0005-0000-0000-000003000000}"/>
    <cellStyle name="20% - 輔色3" xfId="5" xr:uid="{00000000-0005-0000-0000-000004000000}"/>
    <cellStyle name="20% - 輔色3 2" xfId="6" xr:uid="{00000000-0005-0000-0000-000005000000}"/>
    <cellStyle name="20% - 輔色4" xfId="7" xr:uid="{00000000-0005-0000-0000-000006000000}"/>
    <cellStyle name="20% - 輔色4 2" xfId="8" xr:uid="{00000000-0005-0000-0000-000007000000}"/>
    <cellStyle name="20% - 輔色5" xfId="9" xr:uid="{00000000-0005-0000-0000-000008000000}"/>
    <cellStyle name="20% - 輔色5 2" xfId="10" xr:uid="{00000000-0005-0000-0000-000009000000}"/>
    <cellStyle name="20% - 輔色6" xfId="11" xr:uid="{00000000-0005-0000-0000-00000A000000}"/>
    <cellStyle name="20% - 輔色6 2" xfId="12" xr:uid="{00000000-0005-0000-0000-00000B000000}"/>
    <cellStyle name="40% - 輔色1" xfId="13" xr:uid="{00000000-0005-0000-0000-00000C000000}"/>
    <cellStyle name="40% - 輔色1 2" xfId="14" xr:uid="{00000000-0005-0000-0000-00000D000000}"/>
    <cellStyle name="40% - 輔色2" xfId="15" xr:uid="{00000000-0005-0000-0000-00000E000000}"/>
    <cellStyle name="40% - 輔色2 2" xfId="16" xr:uid="{00000000-0005-0000-0000-00000F000000}"/>
    <cellStyle name="40% - 輔色3" xfId="17" xr:uid="{00000000-0005-0000-0000-000010000000}"/>
    <cellStyle name="40% - 輔色3 2" xfId="18" xr:uid="{00000000-0005-0000-0000-000011000000}"/>
    <cellStyle name="40% - 輔色4" xfId="19" xr:uid="{00000000-0005-0000-0000-000012000000}"/>
    <cellStyle name="40% - 輔色4 2" xfId="20" xr:uid="{00000000-0005-0000-0000-000013000000}"/>
    <cellStyle name="40% - 輔色5" xfId="21" xr:uid="{00000000-0005-0000-0000-000014000000}"/>
    <cellStyle name="40% - 輔色5 2" xfId="22" xr:uid="{00000000-0005-0000-0000-000015000000}"/>
    <cellStyle name="40% - 輔色6" xfId="23" xr:uid="{00000000-0005-0000-0000-000016000000}"/>
    <cellStyle name="40% - 輔色6 2" xfId="24" xr:uid="{00000000-0005-0000-0000-000017000000}"/>
    <cellStyle name="60% - 輔色1" xfId="25" xr:uid="{00000000-0005-0000-0000-000018000000}"/>
    <cellStyle name="60% - 輔色1 2" xfId="26" xr:uid="{00000000-0005-0000-0000-000019000000}"/>
    <cellStyle name="60% - 輔色2" xfId="27" xr:uid="{00000000-0005-0000-0000-00001A000000}"/>
    <cellStyle name="60% - 輔色2 2" xfId="28" xr:uid="{00000000-0005-0000-0000-00001B000000}"/>
    <cellStyle name="60% - 輔色3" xfId="29" xr:uid="{00000000-0005-0000-0000-00001C000000}"/>
    <cellStyle name="60% - 輔色3 2" xfId="30" xr:uid="{00000000-0005-0000-0000-00001D000000}"/>
    <cellStyle name="60% - 輔色4" xfId="31" xr:uid="{00000000-0005-0000-0000-00001E000000}"/>
    <cellStyle name="60% - 輔色4 2" xfId="32" xr:uid="{00000000-0005-0000-0000-00001F000000}"/>
    <cellStyle name="60% - 輔色5" xfId="33" xr:uid="{00000000-0005-0000-0000-000020000000}"/>
    <cellStyle name="60% - 輔色5 2" xfId="34" xr:uid="{00000000-0005-0000-0000-000021000000}"/>
    <cellStyle name="60% - 輔色6" xfId="35" xr:uid="{00000000-0005-0000-0000-000022000000}"/>
    <cellStyle name="60% - 輔色6 2" xfId="36" xr:uid="{00000000-0005-0000-0000-000023000000}"/>
    <cellStyle name="sheet" xfId="37" xr:uid="{00000000-0005-0000-0000-000024000000}"/>
    <cellStyle name="遽_laroux" xfId="38" xr:uid="{00000000-0005-0000-0000-000025000000}"/>
    <cellStyle name="一般" xfId="0" builtinId="0"/>
    <cellStyle name="一般 10" xfId="39" xr:uid="{00000000-0005-0000-0000-000027000000}"/>
    <cellStyle name="一般 11" xfId="40" xr:uid="{00000000-0005-0000-0000-000028000000}"/>
    <cellStyle name="一般 118" xfId="41" xr:uid="{00000000-0005-0000-0000-000029000000}"/>
    <cellStyle name="一般 118 2" xfId="189" xr:uid="{00000000-0005-0000-0000-00002A000000}"/>
    <cellStyle name="一般 12" xfId="42" xr:uid="{00000000-0005-0000-0000-00002B000000}"/>
    <cellStyle name="一般 121" xfId="43" xr:uid="{00000000-0005-0000-0000-00002C000000}"/>
    <cellStyle name="一般 121 2" xfId="191" xr:uid="{00000000-0005-0000-0000-00002D000000}"/>
    <cellStyle name="一般 123" xfId="44" xr:uid="{00000000-0005-0000-0000-00002E000000}"/>
    <cellStyle name="一般 123 2" xfId="190" xr:uid="{00000000-0005-0000-0000-00002F000000}"/>
    <cellStyle name="一般 125" xfId="45" xr:uid="{00000000-0005-0000-0000-000030000000}"/>
    <cellStyle name="一般 13" xfId="46" xr:uid="{00000000-0005-0000-0000-000031000000}"/>
    <cellStyle name="一般 14" xfId="47" xr:uid="{00000000-0005-0000-0000-000032000000}"/>
    <cellStyle name="一般 15" xfId="48" xr:uid="{00000000-0005-0000-0000-000033000000}"/>
    <cellStyle name="一般 159" xfId="49" xr:uid="{00000000-0005-0000-0000-000034000000}"/>
    <cellStyle name="一般 159 2" xfId="188" xr:uid="{00000000-0005-0000-0000-000035000000}"/>
    <cellStyle name="一般 16" xfId="50" xr:uid="{00000000-0005-0000-0000-000036000000}"/>
    <cellStyle name="一般 160" xfId="51" xr:uid="{00000000-0005-0000-0000-000037000000}"/>
    <cellStyle name="一般 168" xfId="52" xr:uid="{00000000-0005-0000-0000-000038000000}"/>
    <cellStyle name="一般 17" xfId="53" xr:uid="{00000000-0005-0000-0000-000039000000}"/>
    <cellStyle name="一般 18" xfId="54" xr:uid="{00000000-0005-0000-0000-00003A000000}"/>
    <cellStyle name="一般 19" xfId="55" xr:uid="{00000000-0005-0000-0000-00003B000000}"/>
    <cellStyle name="一般 2" xfId="56" xr:uid="{00000000-0005-0000-0000-00003C000000}"/>
    <cellStyle name="一般 20" xfId="57" xr:uid="{00000000-0005-0000-0000-00003D000000}"/>
    <cellStyle name="一般 21" xfId="58" xr:uid="{00000000-0005-0000-0000-00003E000000}"/>
    <cellStyle name="一般 22" xfId="59" xr:uid="{00000000-0005-0000-0000-00003F000000}"/>
    <cellStyle name="一般 23" xfId="60" xr:uid="{00000000-0005-0000-0000-000040000000}"/>
    <cellStyle name="一般 24" xfId="61" xr:uid="{00000000-0005-0000-0000-000041000000}"/>
    <cellStyle name="一般 25" xfId="62" xr:uid="{00000000-0005-0000-0000-000042000000}"/>
    <cellStyle name="一般 26" xfId="63" xr:uid="{00000000-0005-0000-0000-000043000000}"/>
    <cellStyle name="一般 27" xfId="64" xr:uid="{00000000-0005-0000-0000-000044000000}"/>
    <cellStyle name="一般 28" xfId="65" xr:uid="{00000000-0005-0000-0000-000045000000}"/>
    <cellStyle name="一般 29" xfId="66" xr:uid="{00000000-0005-0000-0000-000046000000}"/>
    <cellStyle name="一般 3" xfId="67" xr:uid="{00000000-0005-0000-0000-000047000000}"/>
    <cellStyle name="一般 30" xfId="68" xr:uid="{00000000-0005-0000-0000-000048000000}"/>
    <cellStyle name="一般 31" xfId="69" xr:uid="{00000000-0005-0000-0000-000049000000}"/>
    <cellStyle name="一般 32" xfId="70" xr:uid="{00000000-0005-0000-0000-00004A000000}"/>
    <cellStyle name="一般 33" xfId="71" xr:uid="{00000000-0005-0000-0000-00004B000000}"/>
    <cellStyle name="一般 34" xfId="72" xr:uid="{00000000-0005-0000-0000-00004C000000}"/>
    <cellStyle name="一般 34 2" xfId="183" xr:uid="{00000000-0005-0000-0000-00004D000000}"/>
    <cellStyle name="一般 35" xfId="73" xr:uid="{00000000-0005-0000-0000-00004E000000}"/>
    <cellStyle name="一般 36" xfId="74" xr:uid="{00000000-0005-0000-0000-00004F000000}"/>
    <cellStyle name="一般 37" xfId="75" xr:uid="{00000000-0005-0000-0000-000050000000}"/>
    <cellStyle name="一般 38" xfId="76" xr:uid="{00000000-0005-0000-0000-000051000000}"/>
    <cellStyle name="一般 39" xfId="77" xr:uid="{00000000-0005-0000-0000-000052000000}"/>
    <cellStyle name="一般 4" xfId="78" xr:uid="{00000000-0005-0000-0000-000053000000}"/>
    <cellStyle name="一般 40" xfId="79" xr:uid="{00000000-0005-0000-0000-000054000000}"/>
    <cellStyle name="一般 41" xfId="80" xr:uid="{00000000-0005-0000-0000-000055000000}"/>
    <cellStyle name="一般 42" xfId="81" xr:uid="{00000000-0005-0000-0000-000056000000}"/>
    <cellStyle name="一般 43" xfId="82" xr:uid="{00000000-0005-0000-0000-000057000000}"/>
    <cellStyle name="一般 43 2" xfId="187" xr:uid="{00000000-0005-0000-0000-000058000000}"/>
    <cellStyle name="一般 44" xfId="83" xr:uid="{00000000-0005-0000-0000-000059000000}"/>
    <cellStyle name="一般 45" xfId="84" xr:uid="{00000000-0005-0000-0000-00005A000000}"/>
    <cellStyle name="一般 46" xfId="85" xr:uid="{00000000-0005-0000-0000-00005B000000}"/>
    <cellStyle name="一般 47" xfId="86" xr:uid="{00000000-0005-0000-0000-00005C000000}"/>
    <cellStyle name="一般 47 2" xfId="185" xr:uid="{00000000-0005-0000-0000-00005D000000}"/>
    <cellStyle name="一般 48" xfId="87" xr:uid="{00000000-0005-0000-0000-00005E000000}"/>
    <cellStyle name="一般 49" xfId="88" xr:uid="{00000000-0005-0000-0000-00005F000000}"/>
    <cellStyle name="一般 5" xfId="89" xr:uid="{00000000-0005-0000-0000-000060000000}"/>
    <cellStyle name="一般 50" xfId="90" xr:uid="{00000000-0005-0000-0000-000061000000}"/>
    <cellStyle name="一般 50 2" xfId="186" xr:uid="{00000000-0005-0000-0000-000062000000}"/>
    <cellStyle name="一般 51" xfId="91" xr:uid="{00000000-0005-0000-0000-000063000000}"/>
    <cellStyle name="一般 52" xfId="92" xr:uid="{00000000-0005-0000-0000-000064000000}"/>
    <cellStyle name="一般 53" xfId="93" xr:uid="{00000000-0005-0000-0000-000065000000}"/>
    <cellStyle name="一般 54" xfId="94" xr:uid="{00000000-0005-0000-0000-000066000000}"/>
    <cellStyle name="一般 55" xfId="95" xr:uid="{00000000-0005-0000-0000-000067000000}"/>
    <cellStyle name="一般 56" xfId="96" xr:uid="{00000000-0005-0000-0000-000068000000}"/>
    <cellStyle name="一般 57" xfId="97" xr:uid="{00000000-0005-0000-0000-000069000000}"/>
    <cellStyle name="一般 58" xfId="98" xr:uid="{00000000-0005-0000-0000-00006A000000}"/>
    <cellStyle name="一般 59" xfId="99" xr:uid="{00000000-0005-0000-0000-00006B000000}"/>
    <cellStyle name="一般 6" xfId="100" xr:uid="{00000000-0005-0000-0000-00006C000000}"/>
    <cellStyle name="一般 60" xfId="101" xr:uid="{00000000-0005-0000-0000-00006D000000}"/>
    <cellStyle name="一般 61" xfId="102" xr:uid="{00000000-0005-0000-0000-00006E000000}"/>
    <cellStyle name="一般 62" xfId="103" xr:uid="{00000000-0005-0000-0000-00006F000000}"/>
    <cellStyle name="一般 63" xfId="104" xr:uid="{00000000-0005-0000-0000-000070000000}"/>
    <cellStyle name="一般 64" xfId="105" xr:uid="{00000000-0005-0000-0000-000071000000}"/>
    <cellStyle name="一般 65" xfId="106" xr:uid="{00000000-0005-0000-0000-000072000000}"/>
    <cellStyle name="一般 66" xfId="107" xr:uid="{00000000-0005-0000-0000-000073000000}"/>
    <cellStyle name="一般 67" xfId="108" xr:uid="{00000000-0005-0000-0000-000074000000}"/>
    <cellStyle name="一般 68" xfId="109" xr:uid="{00000000-0005-0000-0000-000075000000}"/>
    <cellStyle name="一般 69" xfId="110" xr:uid="{00000000-0005-0000-0000-000076000000}"/>
    <cellStyle name="一般 7" xfId="111" xr:uid="{00000000-0005-0000-0000-000077000000}"/>
    <cellStyle name="一般 7 2" xfId="112" xr:uid="{00000000-0005-0000-0000-000078000000}"/>
    <cellStyle name="一般 70" xfId="113" xr:uid="{00000000-0005-0000-0000-000079000000}"/>
    <cellStyle name="一般 71" xfId="114" xr:uid="{00000000-0005-0000-0000-00007A000000}"/>
    <cellStyle name="一般 72" xfId="115" xr:uid="{00000000-0005-0000-0000-00007B000000}"/>
    <cellStyle name="一般 73" xfId="116" xr:uid="{00000000-0005-0000-0000-00007C000000}"/>
    <cellStyle name="一般 73 2" xfId="184" xr:uid="{00000000-0005-0000-0000-00007D000000}"/>
    <cellStyle name="一般 74" xfId="117" xr:uid="{00000000-0005-0000-0000-00007E000000}"/>
    <cellStyle name="一般 74 2" xfId="180" xr:uid="{00000000-0005-0000-0000-00007F000000}"/>
    <cellStyle name="一般 75" xfId="178" xr:uid="{00000000-0005-0000-0000-000080000000}"/>
    <cellStyle name="一般 75 2" xfId="193" xr:uid="{1B66E150-B70F-44D2-989C-DB7DA1C01545}"/>
    <cellStyle name="一般 76" xfId="181" xr:uid="{00000000-0005-0000-0000-000081000000}"/>
    <cellStyle name="一般 8" xfId="118" xr:uid="{00000000-0005-0000-0000-000082000000}"/>
    <cellStyle name="一般 9" xfId="119" xr:uid="{00000000-0005-0000-0000-000083000000}"/>
    <cellStyle name="一般 9 2" xfId="120" xr:uid="{00000000-0005-0000-0000-000084000000}"/>
    <cellStyle name="一般 99" xfId="121" xr:uid="{00000000-0005-0000-0000-000085000000}"/>
    <cellStyle name="一般 99 2" xfId="192" xr:uid="{00000000-0005-0000-0000-000086000000}"/>
    <cellStyle name="一般_96業務總表-業務費-核定" xfId="122" xr:uid="{00000000-0005-0000-0000-000087000000}"/>
    <cellStyle name="一般_99年度重大修繕及定期維護審查表" xfId="123" xr:uid="{00000000-0005-0000-0000-000088000000}"/>
    <cellStyle name="千分位" xfId="124" builtinId="3"/>
    <cellStyle name="千分位 2" xfId="125" xr:uid="{00000000-0005-0000-0000-00008C000000}"/>
    <cellStyle name="千分位 3" xfId="126" xr:uid="{00000000-0005-0000-0000-00008D000000}"/>
    <cellStyle name="千分位 4" xfId="127" xr:uid="{00000000-0005-0000-0000-00008E000000}"/>
    <cellStyle name="千分位 5" xfId="128" xr:uid="{00000000-0005-0000-0000-00008F000000}"/>
    <cellStyle name="千分位 6" xfId="179" xr:uid="{00000000-0005-0000-0000-000090000000}"/>
    <cellStyle name="千分位 7" xfId="182" xr:uid="{00000000-0005-0000-0000-000091000000}"/>
    <cellStyle name="中等" xfId="129" xr:uid="{00000000-0005-0000-0000-000092000000}"/>
    <cellStyle name="中等 2" xfId="130" xr:uid="{00000000-0005-0000-0000-000093000000}"/>
    <cellStyle name="合計" xfId="131" xr:uid="{00000000-0005-0000-0000-000094000000}"/>
    <cellStyle name="合計 2" xfId="132" xr:uid="{00000000-0005-0000-0000-000095000000}"/>
    <cellStyle name="好" xfId="133" xr:uid="{00000000-0005-0000-0000-000096000000}"/>
    <cellStyle name="好 2" xfId="134" xr:uid="{00000000-0005-0000-0000-000097000000}"/>
    <cellStyle name="計算方式" xfId="135" xr:uid="{00000000-0005-0000-0000-000098000000}"/>
    <cellStyle name="計算方式 2" xfId="136" xr:uid="{00000000-0005-0000-0000-000099000000}"/>
    <cellStyle name="貨幣 2" xfId="137" xr:uid="{00000000-0005-0000-0000-00009A000000}"/>
    <cellStyle name="貨幣 3" xfId="138" xr:uid="{00000000-0005-0000-0000-00009B000000}"/>
    <cellStyle name="貨幣 4" xfId="194" xr:uid="{EB3007BB-A37D-4C70-AF59-35160F70CD1C}"/>
    <cellStyle name="連結的儲存格" xfId="139" xr:uid="{00000000-0005-0000-0000-00009C000000}"/>
    <cellStyle name="連結的儲存格 2" xfId="140" xr:uid="{00000000-0005-0000-0000-00009D000000}"/>
    <cellStyle name="備註 2" xfId="141" xr:uid="{00000000-0005-0000-0000-00009E000000}"/>
    <cellStyle name="超連結" xfId="177" xr:uid="{00000000-0005-0000-0000-00009F000000}"/>
    <cellStyle name="說明文字" xfId="142" xr:uid="{00000000-0005-0000-0000-0000A0000000}"/>
    <cellStyle name="說明文字 2" xfId="143" xr:uid="{00000000-0005-0000-0000-0000A1000000}"/>
    <cellStyle name="輔色1" xfId="144" xr:uid="{00000000-0005-0000-0000-0000A2000000}"/>
    <cellStyle name="輔色1 2" xfId="145" xr:uid="{00000000-0005-0000-0000-0000A3000000}"/>
    <cellStyle name="輔色2" xfId="146" xr:uid="{00000000-0005-0000-0000-0000A4000000}"/>
    <cellStyle name="輔色2 2" xfId="147" xr:uid="{00000000-0005-0000-0000-0000A5000000}"/>
    <cellStyle name="輔色3" xfId="148" xr:uid="{00000000-0005-0000-0000-0000A6000000}"/>
    <cellStyle name="輔色3 2" xfId="149" xr:uid="{00000000-0005-0000-0000-0000A7000000}"/>
    <cellStyle name="輔色4" xfId="150" xr:uid="{00000000-0005-0000-0000-0000A8000000}"/>
    <cellStyle name="輔色4 2" xfId="151" xr:uid="{00000000-0005-0000-0000-0000A9000000}"/>
    <cellStyle name="輔色5" xfId="152" xr:uid="{00000000-0005-0000-0000-0000AA000000}"/>
    <cellStyle name="輔色5 2" xfId="153" xr:uid="{00000000-0005-0000-0000-0000AB000000}"/>
    <cellStyle name="輔色6" xfId="154" xr:uid="{00000000-0005-0000-0000-0000AC000000}"/>
    <cellStyle name="輔色6 2" xfId="155" xr:uid="{00000000-0005-0000-0000-0000AD000000}"/>
    <cellStyle name="標題 1 2" xfId="156" xr:uid="{00000000-0005-0000-0000-0000AE000000}"/>
    <cellStyle name="標題 2 2" xfId="157" xr:uid="{00000000-0005-0000-0000-0000AF000000}"/>
    <cellStyle name="標題 3" xfId="158" xr:uid="{00000000-0005-0000-0000-0000B0000000}"/>
    <cellStyle name="標題 3 2" xfId="159" xr:uid="{00000000-0005-0000-0000-0000B1000000}"/>
    <cellStyle name="標題 4" xfId="160" xr:uid="{00000000-0005-0000-0000-0000B2000000}"/>
    <cellStyle name="標題 4 2" xfId="161" xr:uid="{00000000-0005-0000-0000-0000B3000000}"/>
    <cellStyle name="標題 5" xfId="162" xr:uid="{00000000-0005-0000-0000-0000B4000000}"/>
    <cellStyle name="輸入" xfId="163" xr:uid="{00000000-0005-0000-0000-0000B5000000}"/>
    <cellStyle name="輸入 2" xfId="164" xr:uid="{00000000-0005-0000-0000-0000B6000000}"/>
    <cellStyle name="輸出" xfId="165" xr:uid="{00000000-0005-0000-0000-0000B7000000}"/>
    <cellStyle name="輸出 2" xfId="166" xr:uid="{00000000-0005-0000-0000-0000B8000000}"/>
    <cellStyle name="檢查儲存格" xfId="167" xr:uid="{00000000-0005-0000-0000-0000B9000000}"/>
    <cellStyle name="檢查儲存格 2" xfId="168" xr:uid="{00000000-0005-0000-0000-0000BA000000}"/>
    <cellStyle name="壞" xfId="169" xr:uid="{00000000-0005-0000-0000-0000BB000000}"/>
    <cellStyle name="壞 2" xfId="170" xr:uid="{00000000-0005-0000-0000-0000BC000000}"/>
    <cellStyle name="警告文字" xfId="171" xr:uid="{00000000-0005-0000-0000-0000BD000000}"/>
    <cellStyle name="警告文字 2" xfId="172" xr:uid="{00000000-0005-0000-0000-0000BE000000}"/>
    <cellStyle name="巍葆 [0]_laroux" xfId="173" xr:uid="{00000000-0005-0000-0000-0000BF000000}"/>
    <cellStyle name="巍葆_laroux" xfId="174" xr:uid="{00000000-0005-0000-0000-0000C0000000}"/>
    <cellStyle name="鱔 [0]_laroux" xfId="175" xr:uid="{00000000-0005-0000-0000-0000C1000000}"/>
    <cellStyle name="鱔_laroux" xfId="176" xr:uid="{00000000-0005-0000-0000-0000C2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A6A6A6"/>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155864</xdr:colOff>
      <xdr:row>0</xdr:row>
      <xdr:rowOff>311728</xdr:rowOff>
    </xdr:from>
    <xdr:to>
      <xdr:col>2</xdr:col>
      <xdr:colOff>311728</xdr:colOff>
      <xdr:row>2</xdr:row>
      <xdr:rowOff>8660</xdr:rowOff>
    </xdr:to>
    <xdr:sp macro="" textlink="">
      <xdr:nvSpPr>
        <xdr:cNvPr id="2" name="文字方塊 1">
          <a:extLst>
            <a:ext uri="{FF2B5EF4-FFF2-40B4-BE49-F238E27FC236}">
              <a16:creationId xmlns:a16="http://schemas.microsoft.com/office/drawing/2014/main" id="{7642CA33-5328-4D60-B5A2-5AEE0A3BB623}"/>
            </a:ext>
          </a:extLst>
        </xdr:cNvPr>
        <xdr:cNvSpPr txBox="1"/>
      </xdr:nvSpPr>
      <xdr:spPr>
        <a:xfrm>
          <a:off x="155864" y="311728"/>
          <a:ext cx="1365539" cy="3732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TW" sz="2000">
              <a:latin typeface="標楷體" panose="03000509000000000000" pitchFamily="65" charset="-120"/>
              <a:ea typeface="標楷體" panose="03000509000000000000" pitchFamily="65" charset="-120"/>
            </a:rPr>
            <a:t>【</a:t>
          </a:r>
          <a:r>
            <a:rPr lang="zh-TW" altLang="en-US" sz="2000">
              <a:latin typeface="標楷體" panose="03000509000000000000" pitchFamily="65" charset="-120"/>
              <a:ea typeface="標楷體" panose="03000509000000000000" pitchFamily="65" charset="-120"/>
            </a:rPr>
            <a:t>表</a:t>
          </a:r>
          <a:r>
            <a:rPr lang="en-US" altLang="zh-TW" sz="2000">
              <a:latin typeface="標楷體" panose="03000509000000000000" pitchFamily="65" charset="-120"/>
              <a:ea typeface="標楷體" panose="03000509000000000000" pitchFamily="65" charset="-120"/>
            </a:rPr>
            <a:t>4-1】</a:t>
          </a:r>
          <a:endParaRPr lang="zh-TW" altLang="en-US" sz="2000">
            <a:latin typeface="標楷體" panose="03000509000000000000" pitchFamily="65" charset="-120"/>
            <a:ea typeface="標楷體" panose="03000509000000000000" pitchFamily="65" charset="-120"/>
          </a:endParaRP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J23"/>
  <sheetViews>
    <sheetView zoomScaleNormal="100" workbookViewId="0">
      <selection activeCell="B18" sqref="B18:J18"/>
    </sheetView>
  </sheetViews>
  <sheetFormatPr defaultColWidth="8.875" defaultRowHeight="16.5"/>
  <cols>
    <col min="1" max="1" width="10.75" style="1" customWidth="1"/>
    <col min="2" max="2" width="6.375" style="1" customWidth="1"/>
    <col min="3" max="3" width="25.125" style="1" customWidth="1"/>
    <col min="4" max="4" width="7.75" style="1" customWidth="1"/>
    <col min="5" max="5" width="14.125" style="1" customWidth="1"/>
    <col min="6" max="6" width="15.75" style="2" customWidth="1"/>
    <col min="7" max="7" width="13.375" style="1" customWidth="1"/>
    <col min="8" max="8" width="13" style="1" customWidth="1"/>
    <col min="9" max="9" width="10" style="1" customWidth="1"/>
    <col min="10" max="10" width="15.125" style="1" customWidth="1"/>
    <col min="11" max="1024" width="8.875" style="1"/>
  </cols>
  <sheetData>
    <row r="1" spans="1:10" ht="21.6" customHeight="1">
      <c r="A1" s="3" t="s">
        <v>0</v>
      </c>
    </row>
    <row r="2" spans="1:10" ht="21.6" customHeight="1">
      <c r="A2" s="259" t="s">
        <v>1</v>
      </c>
      <c r="B2" s="259"/>
      <c r="C2" s="259"/>
      <c r="D2" s="259"/>
      <c r="E2" s="259"/>
      <c r="F2" s="259"/>
      <c r="G2" s="259"/>
      <c r="H2" s="259"/>
      <c r="I2" s="259"/>
      <c r="J2" s="259"/>
    </row>
    <row r="3" spans="1:10" ht="21.6" customHeight="1">
      <c r="A3" s="142"/>
      <c r="B3" s="142"/>
      <c r="C3" s="142"/>
      <c r="D3" s="142"/>
      <c r="E3" s="142">
        <v>114</v>
      </c>
      <c r="F3" s="142" t="s">
        <v>264</v>
      </c>
      <c r="G3" s="142"/>
      <c r="H3" s="142"/>
      <c r="I3" s="142"/>
      <c r="J3" s="142"/>
    </row>
    <row r="4" spans="1:10" ht="21.6" customHeight="1">
      <c r="A4" s="4" t="s">
        <v>2</v>
      </c>
      <c r="B4" s="5"/>
      <c r="D4" s="6"/>
      <c r="E4" s="7"/>
      <c r="G4" s="6"/>
      <c r="H4" s="6"/>
      <c r="J4" s="8" t="s">
        <v>3</v>
      </c>
    </row>
    <row r="5" spans="1:10" ht="34.15" customHeight="1">
      <c r="A5" s="260" t="s">
        <v>4</v>
      </c>
      <c r="B5" s="260" t="s">
        <v>5</v>
      </c>
      <c r="C5" s="260" t="s">
        <v>6</v>
      </c>
      <c r="D5" s="260" t="s">
        <v>7</v>
      </c>
      <c r="E5" s="260" t="s">
        <v>8</v>
      </c>
      <c r="F5" s="261" t="s">
        <v>9</v>
      </c>
      <c r="G5" s="260" t="s">
        <v>10</v>
      </c>
      <c r="H5" s="260" t="s">
        <v>11</v>
      </c>
      <c r="I5" s="262" t="s">
        <v>12</v>
      </c>
      <c r="J5" s="262"/>
    </row>
    <row r="6" spans="1:10" ht="21.6" customHeight="1">
      <c r="A6" s="260"/>
      <c r="B6" s="260"/>
      <c r="C6" s="260"/>
      <c r="D6" s="260"/>
      <c r="E6" s="260"/>
      <c r="F6" s="261"/>
      <c r="G6" s="260"/>
      <c r="H6" s="260"/>
      <c r="I6" s="260"/>
      <c r="J6" s="262"/>
    </row>
    <row r="7" spans="1:10" ht="23.25" customHeight="1">
      <c r="A7" s="265" t="s">
        <v>13</v>
      </c>
      <c r="B7" s="9">
        <v>1</v>
      </c>
      <c r="C7" s="10"/>
      <c r="D7" s="11"/>
      <c r="E7" s="11"/>
      <c r="F7" s="12">
        <f t="shared" ref="F7:F15" si="0">D7*E7</f>
        <v>0</v>
      </c>
      <c r="G7" s="10"/>
      <c r="H7" s="13"/>
      <c r="I7" s="266"/>
      <c r="J7" s="266"/>
    </row>
    <row r="8" spans="1:10" ht="21.6" customHeight="1">
      <c r="A8" s="265"/>
      <c r="B8" s="9">
        <v>2</v>
      </c>
      <c r="C8" s="10"/>
      <c r="D8" s="11"/>
      <c r="E8" s="11"/>
      <c r="F8" s="12">
        <f t="shared" si="0"/>
        <v>0</v>
      </c>
      <c r="G8" s="10"/>
      <c r="H8" s="13"/>
      <c r="I8" s="266"/>
      <c r="J8" s="266"/>
    </row>
    <row r="9" spans="1:10" ht="21.6" customHeight="1">
      <c r="A9" s="265"/>
      <c r="B9" s="9">
        <v>3</v>
      </c>
      <c r="C9" s="10"/>
      <c r="D9" s="11"/>
      <c r="E9" s="11"/>
      <c r="F9" s="12">
        <f t="shared" si="0"/>
        <v>0</v>
      </c>
      <c r="G9" s="10"/>
      <c r="H9" s="13"/>
      <c r="I9" s="266"/>
      <c r="J9" s="266"/>
    </row>
    <row r="10" spans="1:10" ht="21.6" customHeight="1">
      <c r="A10" s="265"/>
      <c r="B10" s="9">
        <v>4</v>
      </c>
      <c r="C10" s="10"/>
      <c r="D10" s="11"/>
      <c r="E10" s="11"/>
      <c r="F10" s="12">
        <f t="shared" si="0"/>
        <v>0</v>
      </c>
      <c r="G10" s="10"/>
      <c r="H10" s="13"/>
      <c r="I10" s="266"/>
      <c r="J10" s="266"/>
    </row>
    <row r="11" spans="1:10" ht="21.6" customHeight="1">
      <c r="A11" s="265"/>
      <c r="B11" s="9">
        <v>5</v>
      </c>
      <c r="C11" s="10"/>
      <c r="D11" s="11"/>
      <c r="E11" s="11"/>
      <c r="F11" s="12">
        <f t="shared" si="0"/>
        <v>0</v>
      </c>
      <c r="G11" s="10"/>
      <c r="H11" s="13"/>
      <c r="I11" s="266"/>
      <c r="J11" s="266"/>
    </row>
    <row r="12" spans="1:10" ht="21.6" customHeight="1">
      <c r="A12" s="265"/>
      <c r="B12" s="9">
        <v>6</v>
      </c>
      <c r="C12" s="10"/>
      <c r="D12" s="11"/>
      <c r="E12" s="11"/>
      <c r="F12" s="12">
        <f t="shared" si="0"/>
        <v>0</v>
      </c>
      <c r="G12" s="10"/>
      <c r="H12" s="13"/>
      <c r="I12" s="266"/>
      <c r="J12" s="266"/>
    </row>
    <row r="13" spans="1:10" ht="21.6" customHeight="1">
      <c r="A13" s="265"/>
      <c r="B13" s="9">
        <v>7</v>
      </c>
      <c r="C13" s="10"/>
      <c r="D13" s="11"/>
      <c r="E13" s="11"/>
      <c r="F13" s="12">
        <f t="shared" si="0"/>
        <v>0</v>
      </c>
      <c r="G13" s="10"/>
      <c r="H13" s="13"/>
      <c r="I13" s="266"/>
      <c r="J13" s="266"/>
    </row>
    <row r="14" spans="1:10" ht="21.6" customHeight="1">
      <c r="A14" s="265"/>
      <c r="B14" s="9">
        <v>8</v>
      </c>
      <c r="C14" s="10"/>
      <c r="D14" s="11"/>
      <c r="E14" s="11"/>
      <c r="F14" s="12">
        <f t="shared" si="0"/>
        <v>0</v>
      </c>
      <c r="G14" s="10"/>
      <c r="H14" s="13"/>
      <c r="I14" s="266"/>
      <c r="J14" s="266"/>
    </row>
    <row r="15" spans="1:10" ht="21.6" customHeight="1">
      <c r="A15" s="265"/>
      <c r="B15" s="9">
        <v>9</v>
      </c>
      <c r="C15" s="14" t="s">
        <v>14</v>
      </c>
      <c r="D15" s="11"/>
      <c r="E15" s="11"/>
      <c r="F15" s="12">
        <f t="shared" si="0"/>
        <v>0</v>
      </c>
      <c r="G15" s="10"/>
      <c r="H15" s="13"/>
      <c r="I15" s="266"/>
      <c r="J15" s="266"/>
    </row>
    <row r="16" spans="1:10" ht="21.6" customHeight="1">
      <c r="A16" s="265"/>
      <c r="B16" s="15"/>
      <c r="C16" s="267" t="s">
        <v>15</v>
      </c>
      <c r="D16" s="267"/>
      <c r="E16" s="267"/>
      <c r="F16" s="16">
        <f>SUM(F7:F15)</f>
        <v>0</v>
      </c>
      <c r="G16" s="13"/>
      <c r="H16" s="17"/>
      <c r="I16" s="268"/>
      <c r="J16" s="268"/>
    </row>
    <row r="17" spans="1:10" s="21" customFormat="1" ht="21.6" customHeight="1">
      <c r="A17" s="18" t="s">
        <v>16</v>
      </c>
      <c r="B17" s="18"/>
      <c r="C17" s="19"/>
      <c r="D17" s="1"/>
      <c r="E17" s="1"/>
      <c r="F17" s="20"/>
      <c r="G17" s="2"/>
      <c r="H17" s="2"/>
      <c r="I17" s="1"/>
      <c r="J17" s="1"/>
    </row>
    <row r="18" spans="1:10" s="7" customFormat="1" ht="40.5" customHeight="1">
      <c r="A18" s="22" t="s">
        <v>17</v>
      </c>
      <c r="B18" s="263" t="s">
        <v>265</v>
      </c>
      <c r="C18" s="263"/>
      <c r="D18" s="263"/>
      <c r="E18" s="263"/>
      <c r="F18" s="263"/>
      <c r="G18" s="263"/>
      <c r="H18" s="263"/>
      <c r="I18" s="263"/>
      <c r="J18" s="263"/>
    </row>
    <row r="19" spans="1:10" s="19" customFormat="1" ht="30" customHeight="1">
      <c r="A19" s="22" t="s">
        <v>18</v>
      </c>
      <c r="B19" s="263" t="s">
        <v>19</v>
      </c>
      <c r="C19" s="263"/>
      <c r="D19" s="263"/>
      <c r="E19" s="263"/>
      <c r="F19" s="263"/>
      <c r="G19" s="263"/>
      <c r="H19" s="263"/>
      <c r="I19" s="263"/>
      <c r="J19" s="263"/>
    </row>
    <row r="20" spans="1:10" s="19" customFormat="1" ht="24" customHeight="1">
      <c r="A20" s="22" t="s">
        <v>20</v>
      </c>
      <c r="B20" s="23" t="s">
        <v>21</v>
      </c>
      <c r="C20" s="24"/>
      <c r="D20" s="24"/>
      <c r="E20" s="24"/>
      <c r="F20" s="24"/>
      <c r="G20" s="24"/>
      <c r="H20" s="24"/>
      <c r="I20" s="24"/>
      <c r="J20" s="24"/>
    </row>
    <row r="21" spans="1:10" s="21" customFormat="1" ht="21.6" customHeight="1">
      <c r="A21" s="1"/>
      <c r="B21" s="6" t="s">
        <v>22</v>
      </c>
      <c r="C21" s="264" t="s">
        <v>23</v>
      </c>
      <c r="D21" s="264"/>
      <c r="E21" s="1"/>
      <c r="F21" s="2"/>
      <c r="G21" s="6" t="s">
        <v>263</v>
      </c>
      <c r="H21" s="6"/>
      <c r="I21" s="5"/>
      <c r="J21" s="1"/>
    </row>
    <row r="22" spans="1:10" s="21" customFormat="1" ht="21.6" customHeight="1">
      <c r="A22" s="3"/>
      <c r="B22" s="3"/>
      <c r="C22" s="1"/>
      <c r="D22" s="20"/>
      <c r="E22" s="1"/>
      <c r="F22" s="2"/>
      <c r="G22" s="20"/>
      <c r="H22" s="20"/>
      <c r="I22" s="20"/>
      <c r="J22" s="1"/>
    </row>
    <row r="23" spans="1:10" s="21" customFormat="1" ht="21.6" customHeight="1">
      <c r="A23" s="3"/>
      <c r="B23" s="3"/>
      <c r="C23" s="3"/>
      <c r="D23" s="6"/>
      <c r="E23" s="20"/>
      <c r="F23" s="2"/>
      <c r="G23" s="1"/>
      <c r="H23" s="1"/>
      <c r="I23" s="1"/>
      <c r="J23" s="1"/>
    </row>
  </sheetData>
  <mergeCells count="25">
    <mergeCell ref="B18:J18"/>
    <mergeCell ref="B19:J19"/>
    <mergeCell ref="C21:D21"/>
    <mergeCell ref="A7:A16"/>
    <mergeCell ref="I7:J7"/>
    <mergeCell ref="I8:J8"/>
    <mergeCell ref="I9:J9"/>
    <mergeCell ref="I10:J10"/>
    <mergeCell ref="I11:J11"/>
    <mergeCell ref="I12:J12"/>
    <mergeCell ref="I13:J13"/>
    <mergeCell ref="I14:J14"/>
    <mergeCell ref="I15:J15"/>
    <mergeCell ref="C16:E16"/>
    <mergeCell ref="I16:J16"/>
    <mergeCell ref="A2:J2"/>
    <mergeCell ref="A5:A6"/>
    <mergeCell ref="B5:B6"/>
    <mergeCell ref="C5:C6"/>
    <mergeCell ref="D5:D6"/>
    <mergeCell ref="E5:E6"/>
    <mergeCell ref="F5:F6"/>
    <mergeCell ref="G5:G6"/>
    <mergeCell ref="H5:H6"/>
    <mergeCell ref="I5:J6"/>
  </mergeCells>
  <phoneticPr fontId="74" type="noConversion"/>
  <printOptions horizontalCentered="1"/>
  <pageMargins left="7.8472222222222193E-2" right="7.8472222222222193E-2" top="0.196527777777778" bottom="0.196527777777778" header="0.196527777777778" footer="0.196527777777778"/>
  <pageSetup paperSize="9" scale="78" fitToHeight="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J51"/>
  <sheetViews>
    <sheetView tabSelected="1" topLeftCell="A28" zoomScaleNormal="100" zoomScalePageLayoutView="60" workbookViewId="0">
      <selection activeCell="B17" sqref="B17"/>
    </sheetView>
  </sheetViews>
  <sheetFormatPr defaultColWidth="9.5" defaultRowHeight="16.5"/>
  <cols>
    <col min="1" max="1" width="9" style="25" customWidth="1"/>
    <col min="2" max="2" width="42.5" style="26" customWidth="1"/>
    <col min="3" max="3" width="27.125" style="27" customWidth="1"/>
    <col min="4" max="4" width="28.625" style="27" customWidth="1"/>
    <col min="5" max="5" width="48.5" style="28" customWidth="1"/>
    <col min="6" max="6" width="2" style="25" hidden="1" customWidth="1"/>
    <col min="7" max="11" width="9.625" style="25"/>
    <col min="12" max="12" width="12.375" style="25" customWidth="1"/>
    <col min="13" max="1024" width="9.625" style="25"/>
  </cols>
  <sheetData>
    <row r="1" spans="1:20" ht="36.75" customHeight="1">
      <c r="A1" s="29" t="s">
        <v>24</v>
      </c>
    </row>
    <row r="2" spans="1:20" s="30" customFormat="1" ht="33" customHeight="1">
      <c r="A2" s="270" t="s">
        <v>1</v>
      </c>
      <c r="B2" s="270"/>
      <c r="C2" s="270"/>
      <c r="D2" s="270"/>
      <c r="E2" s="270"/>
    </row>
    <row r="3" spans="1:20" ht="33" customHeight="1">
      <c r="A3" s="143"/>
      <c r="B3" s="143"/>
      <c r="C3" s="140">
        <v>114</v>
      </c>
      <c r="D3" s="143" t="s">
        <v>266</v>
      </c>
      <c r="E3" s="143"/>
    </row>
    <row r="4" spans="1:20" ht="25.5">
      <c r="B4" s="31"/>
      <c r="C4" s="32"/>
      <c r="D4" s="33"/>
      <c r="E4" s="34" t="s">
        <v>25</v>
      </c>
    </row>
    <row r="5" spans="1:20" s="38" customFormat="1" ht="75" customHeight="1">
      <c r="A5" s="35" t="s">
        <v>26</v>
      </c>
      <c r="B5" s="36" t="s">
        <v>27</v>
      </c>
      <c r="C5" s="110" t="s">
        <v>267</v>
      </c>
      <c r="D5" s="110" t="s">
        <v>268</v>
      </c>
      <c r="E5" s="37" t="s">
        <v>28</v>
      </c>
    </row>
    <row r="6" spans="1:20" s="43" customFormat="1" ht="42.75" customHeight="1">
      <c r="A6" s="271" t="s">
        <v>29</v>
      </c>
      <c r="B6" s="40" t="s">
        <v>30</v>
      </c>
      <c r="C6" s="111">
        <v>570000</v>
      </c>
      <c r="D6" s="41"/>
      <c r="E6" s="42"/>
    </row>
    <row r="7" spans="1:20" s="43" customFormat="1" ht="42.75" customHeight="1">
      <c r="A7" s="271"/>
      <c r="B7" s="40" t="s">
        <v>31</v>
      </c>
      <c r="C7" s="111">
        <v>368000</v>
      </c>
      <c r="D7" s="41"/>
      <c r="E7" s="42"/>
    </row>
    <row r="8" spans="1:20" s="43" customFormat="1" ht="42.75" customHeight="1">
      <c r="A8" s="271"/>
      <c r="B8" s="40" t="s">
        <v>32</v>
      </c>
      <c r="C8" s="111">
        <v>250000</v>
      </c>
      <c r="D8" s="41"/>
      <c r="E8" s="44"/>
    </row>
    <row r="9" spans="1:20" s="43" customFormat="1" ht="42.75" customHeight="1">
      <c r="A9" s="271"/>
      <c r="B9" s="40" t="s">
        <v>33</v>
      </c>
      <c r="C9" s="111">
        <v>54000</v>
      </c>
      <c r="D9" s="41"/>
      <c r="E9" s="42"/>
    </row>
    <row r="10" spans="1:20" s="43" customFormat="1" ht="63.75" customHeight="1">
      <c r="A10" s="271"/>
      <c r="B10" s="45" t="s">
        <v>34</v>
      </c>
      <c r="C10" s="111">
        <v>96000</v>
      </c>
      <c r="D10" s="41"/>
      <c r="E10" s="42"/>
      <c r="L10" s="272"/>
      <c r="M10" s="272"/>
      <c r="N10" s="272"/>
      <c r="O10" s="272"/>
      <c r="P10" s="272"/>
      <c r="Q10" s="272"/>
      <c r="R10" s="272"/>
      <c r="S10" s="272"/>
      <c r="T10" s="272"/>
    </row>
    <row r="11" spans="1:20" s="43" customFormat="1" ht="42.75" customHeight="1">
      <c r="A11" s="271" t="s">
        <v>35</v>
      </c>
      <c r="B11" s="40" t="s">
        <v>459</v>
      </c>
      <c r="C11" s="111">
        <v>850000</v>
      </c>
      <c r="D11" s="41"/>
      <c r="E11" s="44"/>
      <c r="L11" s="46"/>
    </row>
    <row r="12" spans="1:20" s="43" customFormat="1" ht="42.75" customHeight="1">
      <c r="A12" s="271"/>
      <c r="B12" s="40" t="s">
        <v>460</v>
      </c>
      <c r="C12" s="111">
        <v>18520000</v>
      </c>
      <c r="D12" s="41"/>
      <c r="E12" s="44"/>
    </row>
    <row r="13" spans="1:20" s="43" customFormat="1" ht="42.75" customHeight="1">
      <c r="A13" s="271"/>
      <c r="B13" s="40" t="s">
        <v>36</v>
      </c>
      <c r="C13" s="111">
        <v>60336</v>
      </c>
      <c r="D13" s="41"/>
      <c r="E13" s="44"/>
    </row>
    <row r="14" spans="1:20" s="43" customFormat="1" ht="70.5" customHeight="1">
      <c r="A14" s="271"/>
      <c r="B14" s="40" t="s">
        <v>37</v>
      </c>
      <c r="C14" s="111">
        <v>200000</v>
      </c>
      <c r="D14" s="41"/>
      <c r="E14" s="44"/>
    </row>
    <row r="15" spans="1:20" s="43" customFormat="1" ht="43.5" customHeight="1">
      <c r="A15" s="271"/>
      <c r="B15" s="40" t="s">
        <v>38</v>
      </c>
      <c r="C15" s="111">
        <v>3389136</v>
      </c>
      <c r="D15" s="41"/>
      <c r="E15" s="44"/>
    </row>
    <row r="16" spans="1:20" s="43" customFormat="1" ht="43.5" customHeight="1">
      <c r="A16" s="271"/>
      <c r="B16" s="40" t="s">
        <v>461</v>
      </c>
      <c r="C16" s="111">
        <v>12526920</v>
      </c>
      <c r="D16" s="41"/>
      <c r="E16" s="44"/>
    </row>
    <row r="17" spans="1:5" s="43" customFormat="1" ht="43.5" customHeight="1">
      <c r="A17" s="271"/>
      <c r="B17" s="40" t="s">
        <v>39</v>
      </c>
      <c r="C17" s="111">
        <v>2704464</v>
      </c>
      <c r="D17" s="41"/>
      <c r="E17" s="44"/>
    </row>
    <row r="18" spans="1:5" s="43" customFormat="1" ht="43.5" customHeight="1">
      <c r="A18" s="271"/>
      <c r="B18" s="40" t="s">
        <v>40</v>
      </c>
      <c r="C18" s="111">
        <v>52584</v>
      </c>
      <c r="D18" s="41"/>
      <c r="E18" s="44"/>
    </row>
    <row r="19" spans="1:5" s="43" customFormat="1" ht="43.5" customHeight="1">
      <c r="A19" s="271"/>
      <c r="B19" s="114" t="s">
        <v>41</v>
      </c>
      <c r="C19" s="111">
        <v>100080</v>
      </c>
      <c r="D19" s="41"/>
      <c r="E19" s="44"/>
    </row>
    <row r="20" spans="1:5" s="43" customFormat="1" ht="43.5" customHeight="1">
      <c r="A20" s="273"/>
      <c r="B20" s="116" t="s">
        <v>111</v>
      </c>
      <c r="C20" s="113">
        <v>200000</v>
      </c>
      <c r="D20" s="41"/>
      <c r="E20" s="44"/>
    </row>
    <row r="21" spans="1:5" s="43" customFormat="1" ht="58.5" customHeight="1">
      <c r="A21" s="273"/>
      <c r="B21" s="116" t="s">
        <v>112</v>
      </c>
      <c r="C21" s="113">
        <v>600000</v>
      </c>
      <c r="D21" s="41"/>
      <c r="E21" s="44"/>
    </row>
    <row r="22" spans="1:5" s="43" customFormat="1" ht="43.5" customHeight="1">
      <c r="A22" s="273"/>
      <c r="B22" s="116" t="s">
        <v>113</v>
      </c>
      <c r="C22" s="113">
        <v>200000</v>
      </c>
      <c r="D22" s="41"/>
      <c r="E22" s="44"/>
    </row>
    <row r="23" spans="1:5" s="43" customFormat="1" ht="43.5" customHeight="1">
      <c r="A23" s="273"/>
      <c r="B23" s="116" t="s">
        <v>114</v>
      </c>
      <c r="C23" s="113">
        <v>5000000</v>
      </c>
      <c r="D23" s="41"/>
      <c r="E23" s="44"/>
    </row>
    <row r="24" spans="1:5" s="43" customFormat="1" ht="42.75" customHeight="1">
      <c r="A24" s="273"/>
      <c r="B24" s="116" t="s">
        <v>115</v>
      </c>
      <c r="C24" s="113">
        <v>17409547</v>
      </c>
      <c r="D24" s="41"/>
      <c r="E24" s="44"/>
    </row>
    <row r="25" spans="1:5" s="43" customFormat="1" ht="42.75" customHeight="1">
      <c r="A25" s="271" t="s">
        <v>42</v>
      </c>
      <c r="B25" s="115" t="s">
        <v>43</v>
      </c>
      <c r="C25" s="111">
        <v>54039566</v>
      </c>
      <c r="D25" s="47"/>
      <c r="E25" s="44"/>
    </row>
    <row r="26" spans="1:5" s="43" customFormat="1" ht="62.25" customHeight="1">
      <c r="A26" s="271"/>
      <c r="B26" s="40" t="s">
        <v>44</v>
      </c>
      <c r="C26" s="111">
        <v>4569240</v>
      </c>
      <c r="D26" s="41"/>
      <c r="E26" s="44"/>
    </row>
    <row r="27" spans="1:5" s="43" customFormat="1" ht="42.75" customHeight="1">
      <c r="A27" s="271"/>
      <c r="B27" s="40" t="s">
        <v>45</v>
      </c>
      <c r="C27" s="274">
        <v>5451584</v>
      </c>
      <c r="D27" s="47"/>
      <c r="E27" s="44"/>
    </row>
    <row r="28" spans="1:5" s="43" customFormat="1" ht="42.75" customHeight="1">
      <c r="A28" s="271"/>
      <c r="B28" s="40" t="s">
        <v>46</v>
      </c>
      <c r="C28" s="275"/>
      <c r="D28" s="47"/>
      <c r="E28" s="44"/>
    </row>
    <row r="29" spans="1:5" s="43" customFormat="1" ht="51.75" customHeight="1">
      <c r="A29" s="277" t="s">
        <v>47</v>
      </c>
      <c r="B29" s="40" t="s">
        <v>48</v>
      </c>
      <c r="C29" s="111">
        <v>740000</v>
      </c>
      <c r="D29" s="111"/>
      <c r="E29" s="44"/>
    </row>
    <row r="30" spans="1:5" s="43" customFormat="1" ht="51.75" customHeight="1">
      <c r="A30" s="278"/>
      <c r="B30" s="40" t="s">
        <v>269</v>
      </c>
      <c r="C30" s="111">
        <v>96000</v>
      </c>
      <c r="D30" s="47"/>
      <c r="E30" s="44"/>
    </row>
    <row r="31" spans="1:5" s="43" customFormat="1" ht="113.25" customHeight="1">
      <c r="A31" s="39" t="s">
        <v>49</v>
      </c>
      <c r="B31" s="40" t="s">
        <v>50</v>
      </c>
      <c r="C31" s="111">
        <v>350000</v>
      </c>
      <c r="D31" s="48"/>
      <c r="E31" s="44"/>
    </row>
    <row r="32" spans="1:5" s="43" customFormat="1" ht="43.5" customHeight="1">
      <c r="A32" s="276" t="s">
        <v>51</v>
      </c>
      <c r="B32" s="45" t="s">
        <v>52</v>
      </c>
      <c r="C32" s="111">
        <v>2160000</v>
      </c>
      <c r="D32" s="48"/>
      <c r="E32" s="44"/>
    </row>
    <row r="33" spans="1:20" s="43" customFormat="1" ht="55.5" customHeight="1">
      <c r="A33" s="276"/>
      <c r="B33" s="45" t="s">
        <v>116</v>
      </c>
      <c r="C33" s="111">
        <v>3000000</v>
      </c>
      <c r="D33" s="48"/>
      <c r="E33" s="44"/>
    </row>
    <row r="34" spans="1:20" s="43" customFormat="1" ht="55.5" customHeight="1">
      <c r="A34" s="276"/>
      <c r="B34" s="40" t="s">
        <v>270</v>
      </c>
      <c r="C34" s="111">
        <v>378000</v>
      </c>
      <c r="D34" s="48"/>
      <c r="E34" s="44"/>
    </row>
    <row r="35" spans="1:20" s="43" customFormat="1" ht="55.5" customHeight="1">
      <c r="A35" s="276"/>
      <c r="B35" s="40" t="s">
        <v>271</v>
      </c>
      <c r="C35" s="111">
        <v>600000</v>
      </c>
      <c r="D35" s="48"/>
      <c r="E35" s="44"/>
    </row>
    <row r="36" spans="1:20" s="43" customFormat="1" ht="50.25" customHeight="1">
      <c r="A36" s="276"/>
      <c r="B36" s="40" t="s">
        <v>53</v>
      </c>
      <c r="C36" s="111">
        <v>200000</v>
      </c>
      <c r="D36" s="48"/>
      <c r="E36" s="49"/>
    </row>
    <row r="37" spans="1:20" s="43" customFormat="1" ht="50.25" customHeight="1">
      <c r="A37" s="276"/>
      <c r="B37" s="40" t="s">
        <v>54</v>
      </c>
      <c r="C37" s="111">
        <v>772292</v>
      </c>
      <c r="D37" s="48"/>
      <c r="E37" s="49"/>
    </row>
    <row r="38" spans="1:20" s="43" customFormat="1" ht="42.75" customHeight="1">
      <c r="A38" s="276"/>
      <c r="B38" s="45" t="s">
        <v>55</v>
      </c>
      <c r="C38" s="111">
        <v>750000</v>
      </c>
      <c r="D38" s="48"/>
      <c r="E38" s="50"/>
    </row>
    <row r="39" spans="1:20" s="43" customFormat="1" ht="56.25" customHeight="1">
      <c r="A39" s="276"/>
      <c r="B39" s="40" t="s">
        <v>56</v>
      </c>
      <c r="C39" s="111">
        <v>250000</v>
      </c>
      <c r="D39" s="51"/>
      <c r="E39" s="49"/>
    </row>
    <row r="40" spans="1:20" s="43" customFormat="1" ht="56.25" customHeight="1">
      <c r="A40" s="276"/>
      <c r="B40" s="40" t="s">
        <v>57</v>
      </c>
      <c r="C40" s="111">
        <v>80000</v>
      </c>
      <c r="D40" s="51"/>
      <c r="E40" s="49"/>
    </row>
    <row r="41" spans="1:20" s="43" customFormat="1" ht="56.25" customHeight="1">
      <c r="A41" s="276"/>
      <c r="B41" s="40" t="s">
        <v>58</v>
      </c>
      <c r="C41" s="111">
        <v>500000</v>
      </c>
      <c r="D41" s="51"/>
      <c r="E41" s="49"/>
    </row>
    <row r="42" spans="1:20" s="43" customFormat="1" ht="68.25" customHeight="1">
      <c r="A42" s="276"/>
      <c r="B42" s="40" t="s">
        <v>59</v>
      </c>
      <c r="C42" s="111">
        <v>350000</v>
      </c>
      <c r="D42" s="51"/>
      <c r="E42" s="49"/>
    </row>
    <row r="43" spans="1:20" s="43" customFormat="1" ht="57" customHeight="1">
      <c r="A43" s="276"/>
      <c r="B43" s="40" t="s">
        <v>60</v>
      </c>
      <c r="C43" s="111">
        <v>29800</v>
      </c>
      <c r="D43" s="48"/>
      <c r="E43" s="49"/>
      <c r="L43" s="52"/>
    </row>
    <row r="44" spans="1:20" s="43" customFormat="1" ht="57" customHeight="1">
      <c r="A44" s="276"/>
      <c r="B44" s="40" t="s">
        <v>61</v>
      </c>
      <c r="C44" s="111">
        <v>600000</v>
      </c>
      <c r="D44" s="48"/>
      <c r="E44" s="49"/>
      <c r="L44" s="52"/>
    </row>
    <row r="45" spans="1:20" s="43" customFormat="1" ht="69" customHeight="1">
      <c r="A45" s="39" t="s">
        <v>62</v>
      </c>
      <c r="B45" s="40" t="s">
        <v>63</v>
      </c>
      <c r="C45" s="111">
        <v>4500000</v>
      </c>
      <c r="D45" s="48"/>
      <c r="E45" s="53"/>
    </row>
    <row r="46" spans="1:20" s="43" customFormat="1" ht="51" customHeight="1">
      <c r="A46" s="269" t="s">
        <v>64</v>
      </c>
      <c r="B46" s="269"/>
      <c r="C46" s="112">
        <f>SUM(C6:C45)</f>
        <v>142567549</v>
      </c>
      <c r="D46" s="54"/>
      <c r="E46" s="55"/>
    </row>
    <row r="47" spans="1:20" s="21" customFormat="1" ht="18.75">
      <c r="A47" s="56" t="s">
        <v>272</v>
      </c>
      <c r="B47" s="26"/>
      <c r="C47" s="27"/>
      <c r="D47" s="27"/>
      <c r="E47" s="28"/>
      <c r="F47" s="25"/>
      <c r="G47" s="25"/>
      <c r="H47" s="25"/>
      <c r="I47" s="25"/>
      <c r="J47" s="25"/>
      <c r="K47" s="25"/>
      <c r="L47" s="25"/>
      <c r="M47" s="25"/>
      <c r="N47" s="25"/>
      <c r="O47" s="25"/>
      <c r="P47" s="25"/>
      <c r="Q47" s="25"/>
      <c r="R47" s="25"/>
      <c r="S47" s="25"/>
      <c r="T47" s="25"/>
    </row>
    <row r="48" spans="1:20">
      <c r="A48" s="144" t="s">
        <v>273</v>
      </c>
    </row>
    <row r="49" spans="1:1024" s="141" customFormat="1">
      <c r="A49" s="144" t="s">
        <v>274</v>
      </c>
      <c r="B49" s="26"/>
      <c r="C49" s="27"/>
      <c r="D49" s="27"/>
      <c r="E49" s="28"/>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c r="AT49" s="25"/>
      <c r="AU49" s="25"/>
      <c r="AV49" s="25"/>
      <c r="AW49" s="25"/>
      <c r="AX49" s="25"/>
      <c r="AY49" s="25"/>
      <c r="AZ49" s="25"/>
      <c r="BA49" s="25"/>
      <c r="BB49" s="25"/>
      <c r="BC49" s="25"/>
      <c r="BD49" s="25"/>
      <c r="BE49" s="25"/>
      <c r="BF49" s="25"/>
      <c r="BG49" s="25"/>
      <c r="BH49" s="25"/>
      <c r="BI49" s="25"/>
      <c r="BJ49" s="25"/>
      <c r="BK49" s="25"/>
      <c r="BL49" s="25"/>
      <c r="BM49" s="25"/>
      <c r="BN49" s="25"/>
      <c r="BO49" s="25"/>
      <c r="BP49" s="25"/>
      <c r="BQ49" s="25"/>
      <c r="BR49" s="25"/>
      <c r="BS49" s="25"/>
      <c r="BT49" s="25"/>
      <c r="BU49" s="25"/>
      <c r="BV49" s="25"/>
      <c r="BW49" s="25"/>
      <c r="BX49" s="25"/>
      <c r="BY49" s="25"/>
      <c r="BZ49" s="25"/>
      <c r="CA49" s="25"/>
      <c r="CB49" s="25"/>
      <c r="CC49" s="25"/>
      <c r="CD49" s="25"/>
      <c r="CE49" s="25"/>
      <c r="CF49" s="25"/>
      <c r="CG49" s="25"/>
      <c r="CH49" s="25"/>
      <c r="CI49" s="25"/>
      <c r="CJ49" s="25"/>
      <c r="CK49" s="25"/>
      <c r="CL49" s="25"/>
      <c r="CM49" s="25"/>
      <c r="CN49" s="25"/>
      <c r="CO49" s="25"/>
      <c r="CP49" s="25"/>
      <c r="CQ49" s="25"/>
      <c r="CR49" s="25"/>
      <c r="CS49" s="25"/>
      <c r="CT49" s="25"/>
      <c r="CU49" s="25"/>
      <c r="CV49" s="25"/>
      <c r="CW49" s="25"/>
      <c r="CX49" s="25"/>
      <c r="CY49" s="25"/>
      <c r="CZ49" s="25"/>
      <c r="DA49" s="25"/>
      <c r="DB49" s="25"/>
      <c r="DC49" s="25"/>
      <c r="DD49" s="25"/>
      <c r="DE49" s="25"/>
      <c r="DF49" s="25"/>
      <c r="DG49" s="25"/>
      <c r="DH49" s="25"/>
      <c r="DI49" s="25"/>
      <c r="DJ49" s="25"/>
      <c r="DK49" s="25"/>
      <c r="DL49" s="25"/>
      <c r="DM49" s="25"/>
      <c r="DN49" s="25"/>
      <c r="DO49" s="25"/>
      <c r="DP49" s="25"/>
      <c r="DQ49" s="25"/>
      <c r="DR49" s="25"/>
      <c r="DS49" s="25"/>
      <c r="DT49" s="25"/>
      <c r="DU49" s="25"/>
      <c r="DV49" s="25"/>
      <c r="DW49" s="25"/>
      <c r="DX49" s="25"/>
      <c r="DY49" s="25"/>
      <c r="DZ49" s="25"/>
      <c r="EA49" s="25"/>
      <c r="EB49" s="25"/>
      <c r="EC49" s="25"/>
      <c r="ED49" s="25"/>
      <c r="EE49" s="25"/>
      <c r="EF49" s="25"/>
      <c r="EG49" s="25"/>
      <c r="EH49" s="25"/>
      <c r="EI49" s="25"/>
      <c r="EJ49" s="25"/>
      <c r="EK49" s="25"/>
      <c r="EL49" s="25"/>
      <c r="EM49" s="25"/>
      <c r="EN49" s="25"/>
      <c r="EO49" s="25"/>
      <c r="EP49" s="25"/>
      <c r="EQ49" s="25"/>
      <c r="ER49" s="25"/>
      <c r="ES49" s="25"/>
      <c r="ET49" s="25"/>
      <c r="EU49" s="25"/>
      <c r="EV49" s="25"/>
      <c r="EW49" s="25"/>
      <c r="EX49" s="25"/>
      <c r="EY49" s="25"/>
      <c r="EZ49" s="25"/>
      <c r="FA49" s="25"/>
      <c r="FB49" s="25"/>
      <c r="FC49" s="25"/>
      <c r="FD49" s="25"/>
      <c r="FE49" s="25"/>
      <c r="FF49" s="25"/>
      <c r="FG49" s="25"/>
      <c r="FH49" s="25"/>
      <c r="FI49" s="25"/>
      <c r="FJ49" s="25"/>
      <c r="FK49" s="25"/>
      <c r="FL49" s="25"/>
      <c r="FM49" s="25"/>
      <c r="FN49" s="25"/>
      <c r="FO49" s="25"/>
      <c r="FP49" s="25"/>
      <c r="FQ49" s="25"/>
      <c r="FR49" s="25"/>
      <c r="FS49" s="25"/>
      <c r="FT49" s="25"/>
      <c r="FU49" s="25"/>
      <c r="FV49" s="25"/>
      <c r="FW49" s="25"/>
      <c r="FX49" s="25"/>
      <c r="FY49" s="25"/>
      <c r="FZ49" s="25"/>
      <c r="GA49" s="25"/>
      <c r="GB49" s="25"/>
      <c r="GC49" s="25"/>
      <c r="GD49" s="25"/>
      <c r="GE49" s="25"/>
      <c r="GF49" s="25"/>
      <c r="GG49" s="25"/>
      <c r="GH49" s="25"/>
      <c r="GI49" s="25"/>
      <c r="GJ49" s="25"/>
      <c r="GK49" s="25"/>
      <c r="GL49" s="25"/>
      <c r="GM49" s="25"/>
      <c r="GN49" s="25"/>
      <c r="GO49" s="25"/>
      <c r="GP49" s="25"/>
      <c r="GQ49" s="25"/>
      <c r="GR49" s="25"/>
      <c r="GS49" s="25"/>
      <c r="GT49" s="25"/>
      <c r="GU49" s="25"/>
      <c r="GV49" s="25"/>
      <c r="GW49" s="25"/>
      <c r="GX49" s="25"/>
      <c r="GY49" s="25"/>
      <c r="GZ49" s="25"/>
      <c r="HA49" s="25"/>
      <c r="HB49" s="25"/>
      <c r="HC49" s="25"/>
      <c r="HD49" s="25"/>
      <c r="HE49" s="25"/>
      <c r="HF49" s="25"/>
      <c r="HG49" s="25"/>
      <c r="HH49" s="25"/>
      <c r="HI49" s="25"/>
      <c r="HJ49" s="25"/>
      <c r="HK49" s="25"/>
      <c r="HL49" s="25"/>
      <c r="HM49" s="25"/>
      <c r="HN49" s="25"/>
      <c r="HO49" s="25"/>
      <c r="HP49" s="25"/>
      <c r="HQ49" s="25"/>
      <c r="HR49" s="25"/>
      <c r="HS49" s="25"/>
      <c r="HT49" s="25"/>
      <c r="HU49" s="25"/>
      <c r="HV49" s="25"/>
      <c r="HW49" s="25"/>
      <c r="HX49" s="25"/>
      <c r="HY49" s="25"/>
      <c r="HZ49" s="25"/>
      <c r="IA49" s="25"/>
      <c r="IB49" s="25"/>
      <c r="IC49" s="25"/>
      <c r="ID49" s="25"/>
      <c r="IE49" s="25"/>
      <c r="IF49" s="25"/>
      <c r="IG49" s="25"/>
      <c r="IH49" s="25"/>
      <c r="II49" s="25"/>
      <c r="IJ49" s="25"/>
      <c r="IK49" s="25"/>
      <c r="IL49" s="25"/>
      <c r="IM49" s="25"/>
      <c r="IN49" s="25"/>
      <c r="IO49" s="25"/>
      <c r="IP49" s="25"/>
      <c r="IQ49" s="25"/>
      <c r="IR49" s="25"/>
      <c r="IS49" s="25"/>
      <c r="IT49" s="25"/>
      <c r="IU49" s="25"/>
      <c r="IV49" s="25"/>
      <c r="IW49" s="25"/>
      <c r="IX49" s="25"/>
      <c r="IY49" s="25"/>
      <c r="IZ49" s="25"/>
      <c r="JA49" s="25"/>
      <c r="JB49" s="25"/>
      <c r="JC49" s="25"/>
      <c r="JD49" s="25"/>
      <c r="JE49" s="25"/>
      <c r="JF49" s="25"/>
      <c r="JG49" s="25"/>
      <c r="JH49" s="25"/>
      <c r="JI49" s="25"/>
      <c r="JJ49" s="25"/>
      <c r="JK49" s="25"/>
      <c r="JL49" s="25"/>
      <c r="JM49" s="25"/>
      <c r="JN49" s="25"/>
      <c r="JO49" s="25"/>
      <c r="JP49" s="25"/>
      <c r="JQ49" s="25"/>
      <c r="JR49" s="25"/>
      <c r="JS49" s="25"/>
      <c r="JT49" s="25"/>
      <c r="JU49" s="25"/>
      <c r="JV49" s="25"/>
      <c r="JW49" s="25"/>
      <c r="JX49" s="25"/>
      <c r="JY49" s="25"/>
      <c r="JZ49" s="25"/>
      <c r="KA49" s="25"/>
      <c r="KB49" s="25"/>
      <c r="KC49" s="25"/>
      <c r="KD49" s="25"/>
      <c r="KE49" s="25"/>
      <c r="KF49" s="25"/>
      <c r="KG49" s="25"/>
      <c r="KH49" s="25"/>
      <c r="KI49" s="25"/>
      <c r="KJ49" s="25"/>
      <c r="KK49" s="25"/>
      <c r="KL49" s="25"/>
      <c r="KM49" s="25"/>
      <c r="KN49" s="25"/>
      <c r="KO49" s="25"/>
      <c r="KP49" s="25"/>
      <c r="KQ49" s="25"/>
      <c r="KR49" s="25"/>
      <c r="KS49" s="25"/>
      <c r="KT49" s="25"/>
      <c r="KU49" s="25"/>
      <c r="KV49" s="25"/>
      <c r="KW49" s="25"/>
      <c r="KX49" s="25"/>
      <c r="KY49" s="25"/>
      <c r="KZ49" s="25"/>
      <c r="LA49" s="25"/>
      <c r="LB49" s="25"/>
      <c r="LC49" s="25"/>
      <c r="LD49" s="25"/>
      <c r="LE49" s="25"/>
      <c r="LF49" s="25"/>
      <c r="LG49" s="25"/>
      <c r="LH49" s="25"/>
      <c r="LI49" s="25"/>
      <c r="LJ49" s="25"/>
      <c r="LK49" s="25"/>
      <c r="LL49" s="25"/>
      <c r="LM49" s="25"/>
      <c r="LN49" s="25"/>
      <c r="LO49" s="25"/>
      <c r="LP49" s="25"/>
      <c r="LQ49" s="25"/>
      <c r="LR49" s="25"/>
      <c r="LS49" s="25"/>
      <c r="LT49" s="25"/>
      <c r="LU49" s="25"/>
      <c r="LV49" s="25"/>
      <c r="LW49" s="25"/>
      <c r="LX49" s="25"/>
      <c r="LY49" s="25"/>
      <c r="LZ49" s="25"/>
      <c r="MA49" s="25"/>
      <c r="MB49" s="25"/>
      <c r="MC49" s="25"/>
      <c r="MD49" s="25"/>
      <c r="ME49" s="25"/>
      <c r="MF49" s="25"/>
      <c r="MG49" s="25"/>
      <c r="MH49" s="25"/>
      <c r="MI49" s="25"/>
      <c r="MJ49" s="25"/>
      <c r="MK49" s="25"/>
      <c r="ML49" s="25"/>
      <c r="MM49" s="25"/>
      <c r="MN49" s="25"/>
      <c r="MO49" s="25"/>
      <c r="MP49" s="25"/>
      <c r="MQ49" s="25"/>
      <c r="MR49" s="25"/>
      <c r="MS49" s="25"/>
      <c r="MT49" s="25"/>
      <c r="MU49" s="25"/>
      <c r="MV49" s="25"/>
      <c r="MW49" s="25"/>
      <c r="MX49" s="25"/>
      <c r="MY49" s="25"/>
      <c r="MZ49" s="25"/>
      <c r="NA49" s="25"/>
      <c r="NB49" s="25"/>
      <c r="NC49" s="25"/>
      <c r="ND49" s="25"/>
      <c r="NE49" s="25"/>
      <c r="NF49" s="25"/>
      <c r="NG49" s="25"/>
      <c r="NH49" s="25"/>
      <c r="NI49" s="25"/>
      <c r="NJ49" s="25"/>
      <c r="NK49" s="25"/>
      <c r="NL49" s="25"/>
      <c r="NM49" s="25"/>
      <c r="NN49" s="25"/>
      <c r="NO49" s="25"/>
      <c r="NP49" s="25"/>
      <c r="NQ49" s="25"/>
      <c r="NR49" s="25"/>
      <c r="NS49" s="25"/>
      <c r="NT49" s="25"/>
      <c r="NU49" s="25"/>
      <c r="NV49" s="25"/>
      <c r="NW49" s="25"/>
      <c r="NX49" s="25"/>
      <c r="NY49" s="25"/>
      <c r="NZ49" s="25"/>
      <c r="OA49" s="25"/>
      <c r="OB49" s="25"/>
      <c r="OC49" s="25"/>
      <c r="OD49" s="25"/>
      <c r="OE49" s="25"/>
      <c r="OF49" s="25"/>
      <c r="OG49" s="25"/>
      <c r="OH49" s="25"/>
      <c r="OI49" s="25"/>
      <c r="OJ49" s="25"/>
      <c r="OK49" s="25"/>
      <c r="OL49" s="25"/>
      <c r="OM49" s="25"/>
      <c r="ON49" s="25"/>
      <c r="OO49" s="25"/>
      <c r="OP49" s="25"/>
      <c r="OQ49" s="25"/>
      <c r="OR49" s="25"/>
      <c r="OS49" s="25"/>
      <c r="OT49" s="25"/>
      <c r="OU49" s="25"/>
      <c r="OV49" s="25"/>
      <c r="OW49" s="25"/>
      <c r="OX49" s="25"/>
      <c r="OY49" s="25"/>
      <c r="OZ49" s="25"/>
      <c r="PA49" s="25"/>
      <c r="PB49" s="25"/>
      <c r="PC49" s="25"/>
      <c r="PD49" s="25"/>
      <c r="PE49" s="25"/>
      <c r="PF49" s="25"/>
      <c r="PG49" s="25"/>
      <c r="PH49" s="25"/>
      <c r="PI49" s="25"/>
      <c r="PJ49" s="25"/>
      <c r="PK49" s="25"/>
      <c r="PL49" s="25"/>
      <c r="PM49" s="25"/>
      <c r="PN49" s="25"/>
      <c r="PO49" s="25"/>
      <c r="PP49" s="25"/>
      <c r="PQ49" s="25"/>
      <c r="PR49" s="25"/>
      <c r="PS49" s="25"/>
      <c r="PT49" s="25"/>
      <c r="PU49" s="25"/>
      <c r="PV49" s="25"/>
      <c r="PW49" s="25"/>
      <c r="PX49" s="25"/>
      <c r="PY49" s="25"/>
      <c r="PZ49" s="25"/>
      <c r="QA49" s="25"/>
      <c r="QB49" s="25"/>
      <c r="QC49" s="25"/>
      <c r="QD49" s="25"/>
      <c r="QE49" s="25"/>
      <c r="QF49" s="25"/>
      <c r="QG49" s="25"/>
      <c r="QH49" s="25"/>
      <c r="QI49" s="25"/>
      <c r="QJ49" s="25"/>
      <c r="QK49" s="25"/>
      <c r="QL49" s="25"/>
      <c r="QM49" s="25"/>
      <c r="QN49" s="25"/>
      <c r="QO49" s="25"/>
      <c r="QP49" s="25"/>
      <c r="QQ49" s="25"/>
      <c r="QR49" s="25"/>
      <c r="QS49" s="25"/>
      <c r="QT49" s="25"/>
      <c r="QU49" s="25"/>
      <c r="QV49" s="25"/>
      <c r="QW49" s="25"/>
      <c r="QX49" s="25"/>
      <c r="QY49" s="25"/>
      <c r="QZ49" s="25"/>
      <c r="RA49" s="25"/>
      <c r="RB49" s="25"/>
      <c r="RC49" s="25"/>
      <c r="RD49" s="25"/>
      <c r="RE49" s="25"/>
      <c r="RF49" s="25"/>
      <c r="RG49" s="25"/>
      <c r="RH49" s="25"/>
      <c r="RI49" s="25"/>
      <c r="RJ49" s="25"/>
      <c r="RK49" s="25"/>
      <c r="RL49" s="25"/>
      <c r="RM49" s="25"/>
      <c r="RN49" s="25"/>
      <c r="RO49" s="25"/>
      <c r="RP49" s="25"/>
      <c r="RQ49" s="25"/>
      <c r="RR49" s="25"/>
      <c r="RS49" s="25"/>
      <c r="RT49" s="25"/>
      <c r="RU49" s="25"/>
      <c r="RV49" s="25"/>
      <c r="RW49" s="25"/>
      <c r="RX49" s="25"/>
      <c r="RY49" s="25"/>
      <c r="RZ49" s="25"/>
      <c r="SA49" s="25"/>
      <c r="SB49" s="25"/>
      <c r="SC49" s="25"/>
      <c r="SD49" s="25"/>
      <c r="SE49" s="25"/>
      <c r="SF49" s="25"/>
      <c r="SG49" s="25"/>
      <c r="SH49" s="25"/>
      <c r="SI49" s="25"/>
      <c r="SJ49" s="25"/>
      <c r="SK49" s="25"/>
      <c r="SL49" s="25"/>
      <c r="SM49" s="25"/>
      <c r="SN49" s="25"/>
      <c r="SO49" s="25"/>
      <c r="SP49" s="25"/>
      <c r="SQ49" s="25"/>
      <c r="SR49" s="25"/>
      <c r="SS49" s="25"/>
      <c r="ST49" s="25"/>
      <c r="SU49" s="25"/>
      <c r="SV49" s="25"/>
      <c r="SW49" s="25"/>
      <c r="SX49" s="25"/>
      <c r="SY49" s="25"/>
      <c r="SZ49" s="25"/>
      <c r="TA49" s="25"/>
      <c r="TB49" s="25"/>
      <c r="TC49" s="25"/>
      <c r="TD49" s="25"/>
      <c r="TE49" s="25"/>
      <c r="TF49" s="25"/>
      <c r="TG49" s="25"/>
      <c r="TH49" s="25"/>
      <c r="TI49" s="25"/>
      <c r="TJ49" s="25"/>
      <c r="TK49" s="25"/>
      <c r="TL49" s="25"/>
      <c r="TM49" s="25"/>
      <c r="TN49" s="25"/>
      <c r="TO49" s="25"/>
      <c r="TP49" s="25"/>
      <c r="TQ49" s="25"/>
      <c r="TR49" s="25"/>
      <c r="TS49" s="25"/>
      <c r="TT49" s="25"/>
      <c r="TU49" s="25"/>
      <c r="TV49" s="25"/>
      <c r="TW49" s="25"/>
      <c r="TX49" s="25"/>
      <c r="TY49" s="25"/>
      <c r="TZ49" s="25"/>
      <c r="UA49" s="25"/>
      <c r="UB49" s="25"/>
      <c r="UC49" s="25"/>
      <c r="UD49" s="25"/>
      <c r="UE49" s="25"/>
      <c r="UF49" s="25"/>
      <c r="UG49" s="25"/>
      <c r="UH49" s="25"/>
      <c r="UI49" s="25"/>
      <c r="UJ49" s="25"/>
      <c r="UK49" s="25"/>
      <c r="UL49" s="25"/>
      <c r="UM49" s="25"/>
      <c r="UN49" s="25"/>
      <c r="UO49" s="25"/>
      <c r="UP49" s="25"/>
      <c r="UQ49" s="25"/>
      <c r="UR49" s="25"/>
      <c r="US49" s="25"/>
      <c r="UT49" s="25"/>
      <c r="UU49" s="25"/>
      <c r="UV49" s="25"/>
      <c r="UW49" s="25"/>
      <c r="UX49" s="25"/>
      <c r="UY49" s="25"/>
      <c r="UZ49" s="25"/>
      <c r="VA49" s="25"/>
      <c r="VB49" s="25"/>
      <c r="VC49" s="25"/>
      <c r="VD49" s="25"/>
      <c r="VE49" s="25"/>
      <c r="VF49" s="25"/>
      <c r="VG49" s="25"/>
      <c r="VH49" s="25"/>
      <c r="VI49" s="25"/>
      <c r="VJ49" s="25"/>
      <c r="VK49" s="25"/>
      <c r="VL49" s="25"/>
      <c r="VM49" s="25"/>
      <c r="VN49" s="25"/>
      <c r="VO49" s="25"/>
      <c r="VP49" s="25"/>
      <c r="VQ49" s="25"/>
      <c r="VR49" s="25"/>
      <c r="VS49" s="25"/>
      <c r="VT49" s="25"/>
      <c r="VU49" s="25"/>
      <c r="VV49" s="25"/>
      <c r="VW49" s="25"/>
      <c r="VX49" s="25"/>
      <c r="VY49" s="25"/>
      <c r="VZ49" s="25"/>
      <c r="WA49" s="25"/>
      <c r="WB49" s="25"/>
      <c r="WC49" s="25"/>
      <c r="WD49" s="25"/>
      <c r="WE49" s="25"/>
      <c r="WF49" s="25"/>
      <c r="WG49" s="25"/>
      <c r="WH49" s="25"/>
      <c r="WI49" s="25"/>
      <c r="WJ49" s="25"/>
      <c r="WK49" s="25"/>
      <c r="WL49" s="25"/>
      <c r="WM49" s="25"/>
      <c r="WN49" s="25"/>
      <c r="WO49" s="25"/>
      <c r="WP49" s="25"/>
      <c r="WQ49" s="25"/>
      <c r="WR49" s="25"/>
      <c r="WS49" s="25"/>
      <c r="WT49" s="25"/>
      <c r="WU49" s="25"/>
      <c r="WV49" s="25"/>
      <c r="WW49" s="25"/>
      <c r="WX49" s="25"/>
      <c r="WY49" s="25"/>
      <c r="WZ49" s="25"/>
      <c r="XA49" s="25"/>
      <c r="XB49" s="25"/>
      <c r="XC49" s="25"/>
      <c r="XD49" s="25"/>
      <c r="XE49" s="25"/>
      <c r="XF49" s="25"/>
      <c r="XG49" s="25"/>
      <c r="XH49" s="25"/>
      <c r="XI49" s="25"/>
      <c r="XJ49" s="25"/>
      <c r="XK49" s="25"/>
      <c r="XL49" s="25"/>
      <c r="XM49" s="25"/>
      <c r="XN49" s="25"/>
      <c r="XO49" s="25"/>
      <c r="XP49" s="25"/>
      <c r="XQ49" s="25"/>
      <c r="XR49" s="25"/>
      <c r="XS49" s="25"/>
      <c r="XT49" s="25"/>
      <c r="XU49" s="25"/>
      <c r="XV49" s="25"/>
      <c r="XW49" s="25"/>
      <c r="XX49" s="25"/>
      <c r="XY49" s="25"/>
      <c r="XZ49" s="25"/>
      <c r="YA49" s="25"/>
      <c r="YB49" s="25"/>
      <c r="YC49" s="25"/>
      <c r="YD49" s="25"/>
      <c r="YE49" s="25"/>
      <c r="YF49" s="25"/>
      <c r="YG49" s="25"/>
      <c r="YH49" s="25"/>
      <c r="YI49" s="25"/>
      <c r="YJ49" s="25"/>
      <c r="YK49" s="25"/>
      <c r="YL49" s="25"/>
      <c r="YM49" s="25"/>
      <c r="YN49" s="25"/>
      <c r="YO49" s="25"/>
      <c r="YP49" s="25"/>
      <c r="YQ49" s="25"/>
      <c r="YR49" s="25"/>
      <c r="YS49" s="25"/>
      <c r="YT49" s="25"/>
      <c r="YU49" s="25"/>
      <c r="YV49" s="25"/>
      <c r="YW49" s="25"/>
      <c r="YX49" s="25"/>
      <c r="YY49" s="25"/>
      <c r="YZ49" s="25"/>
      <c r="ZA49" s="25"/>
      <c r="ZB49" s="25"/>
      <c r="ZC49" s="25"/>
      <c r="ZD49" s="25"/>
      <c r="ZE49" s="25"/>
      <c r="ZF49" s="25"/>
      <c r="ZG49" s="25"/>
      <c r="ZH49" s="25"/>
      <c r="ZI49" s="25"/>
      <c r="ZJ49" s="25"/>
      <c r="ZK49" s="25"/>
      <c r="ZL49" s="25"/>
      <c r="ZM49" s="25"/>
      <c r="ZN49" s="25"/>
      <c r="ZO49" s="25"/>
      <c r="ZP49" s="25"/>
      <c r="ZQ49" s="25"/>
      <c r="ZR49" s="25"/>
      <c r="ZS49" s="25"/>
      <c r="ZT49" s="25"/>
      <c r="ZU49" s="25"/>
      <c r="ZV49" s="25"/>
      <c r="ZW49" s="25"/>
      <c r="ZX49" s="25"/>
      <c r="ZY49" s="25"/>
      <c r="ZZ49" s="25"/>
      <c r="AAA49" s="25"/>
      <c r="AAB49" s="25"/>
      <c r="AAC49" s="25"/>
      <c r="AAD49" s="25"/>
      <c r="AAE49" s="25"/>
      <c r="AAF49" s="25"/>
      <c r="AAG49" s="25"/>
      <c r="AAH49" s="25"/>
      <c r="AAI49" s="25"/>
      <c r="AAJ49" s="25"/>
      <c r="AAK49" s="25"/>
      <c r="AAL49" s="25"/>
      <c r="AAM49" s="25"/>
      <c r="AAN49" s="25"/>
      <c r="AAO49" s="25"/>
      <c r="AAP49" s="25"/>
      <c r="AAQ49" s="25"/>
      <c r="AAR49" s="25"/>
      <c r="AAS49" s="25"/>
      <c r="AAT49" s="25"/>
      <c r="AAU49" s="25"/>
      <c r="AAV49" s="25"/>
      <c r="AAW49" s="25"/>
      <c r="AAX49" s="25"/>
      <c r="AAY49" s="25"/>
      <c r="AAZ49" s="25"/>
      <c r="ABA49" s="25"/>
      <c r="ABB49" s="25"/>
      <c r="ABC49" s="25"/>
      <c r="ABD49" s="25"/>
      <c r="ABE49" s="25"/>
      <c r="ABF49" s="25"/>
      <c r="ABG49" s="25"/>
      <c r="ABH49" s="25"/>
      <c r="ABI49" s="25"/>
      <c r="ABJ49" s="25"/>
      <c r="ABK49" s="25"/>
      <c r="ABL49" s="25"/>
      <c r="ABM49" s="25"/>
      <c r="ABN49" s="25"/>
      <c r="ABO49" s="25"/>
      <c r="ABP49" s="25"/>
      <c r="ABQ49" s="25"/>
      <c r="ABR49" s="25"/>
      <c r="ABS49" s="25"/>
      <c r="ABT49" s="25"/>
      <c r="ABU49" s="25"/>
      <c r="ABV49" s="25"/>
      <c r="ABW49" s="25"/>
      <c r="ABX49" s="25"/>
      <c r="ABY49" s="25"/>
      <c r="ABZ49" s="25"/>
      <c r="ACA49" s="25"/>
      <c r="ACB49" s="25"/>
      <c r="ACC49" s="25"/>
      <c r="ACD49" s="25"/>
      <c r="ACE49" s="25"/>
      <c r="ACF49" s="25"/>
      <c r="ACG49" s="25"/>
      <c r="ACH49" s="25"/>
      <c r="ACI49" s="25"/>
      <c r="ACJ49" s="25"/>
      <c r="ACK49" s="25"/>
      <c r="ACL49" s="25"/>
      <c r="ACM49" s="25"/>
      <c r="ACN49" s="25"/>
      <c r="ACO49" s="25"/>
      <c r="ACP49" s="25"/>
      <c r="ACQ49" s="25"/>
      <c r="ACR49" s="25"/>
      <c r="ACS49" s="25"/>
      <c r="ACT49" s="25"/>
      <c r="ACU49" s="25"/>
      <c r="ACV49" s="25"/>
      <c r="ACW49" s="25"/>
      <c r="ACX49" s="25"/>
      <c r="ACY49" s="25"/>
      <c r="ACZ49" s="25"/>
      <c r="ADA49" s="25"/>
      <c r="ADB49" s="25"/>
      <c r="ADC49" s="25"/>
      <c r="ADD49" s="25"/>
      <c r="ADE49" s="25"/>
      <c r="ADF49" s="25"/>
      <c r="ADG49" s="25"/>
      <c r="ADH49" s="25"/>
      <c r="ADI49" s="25"/>
      <c r="ADJ49" s="25"/>
      <c r="ADK49" s="25"/>
      <c r="ADL49" s="25"/>
      <c r="ADM49" s="25"/>
      <c r="ADN49" s="25"/>
      <c r="ADO49" s="25"/>
      <c r="ADP49" s="25"/>
      <c r="ADQ49" s="25"/>
      <c r="ADR49" s="25"/>
      <c r="ADS49" s="25"/>
      <c r="ADT49" s="25"/>
      <c r="ADU49" s="25"/>
      <c r="ADV49" s="25"/>
      <c r="ADW49" s="25"/>
      <c r="ADX49" s="25"/>
      <c r="ADY49" s="25"/>
      <c r="ADZ49" s="25"/>
      <c r="AEA49" s="25"/>
      <c r="AEB49" s="25"/>
      <c r="AEC49" s="25"/>
      <c r="AED49" s="25"/>
      <c r="AEE49" s="25"/>
      <c r="AEF49" s="25"/>
      <c r="AEG49" s="25"/>
      <c r="AEH49" s="25"/>
      <c r="AEI49" s="25"/>
      <c r="AEJ49" s="25"/>
      <c r="AEK49" s="25"/>
      <c r="AEL49" s="25"/>
      <c r="AEM49" s="25"/>
      <c r="AEN49" s="25"/>
      <c r="AEO49" s="25"/>
      <c r="AEP49" s="25"/>
      <c r="AEQ49" s="25"/>
      <c r="AER49" s="25"/>
      <c r="AES49" s="25"/>
      <c r="AET49" s="25"/>
      <c r="AEU49" s="25"/>
      <c r="AEV49" s="25"/>
      <c r="AEW49" s="25"/>
      <c r="AEX49" s="25"/>
      <c r="AEY49" s="25"/>
      <c r="AEZ49" s="25"/>
      <c r="AFA49" s="25"/>
      <c r="AFB49" s="25"/>
      <c r="AFC49" s="25"/>
      <c r="AFD49" s="25"/>
      <c r="AFE49" s="25"/>
      <c r="AFF49" s="25"/>
      <c r="AFG49" s="25"/>
      <c r="AFH49" s="25"/>
      <c r="AFI49" s="25"/>
      <c r="AFJ49" s="25"/>
      <c r="AFK49" s="25"/>
      <c r="AFL49" s="25"/>
      <c r="AFM49" s="25"/>
      <c r="AFN49" s="25"/>
      <c r="AFO49" s="25"/>
      <c r="AFP49" s="25"/>
      <c r="AFQ49" s="25"/>
      <c r="AFR49" s="25"/>
      <c r="AFS49" s="25"/>
      <c r="AFT49" s="25"/>
      <c r="AFU49" s="25"/>
      <c r="AFV49" s="25"/>
      <c r="AFW49" s="25"/>
      <c r="AFX49" s="25"/>
      <c r="AFY49" s="25"/>
      <c r="AFZ49" s="25"/>
      <c r="AGA49" s="25"/>
      <c r="AGB49" s="25"/>
      <c r="AGC49" s="25"/>
      <c r="AGD49" s="25"/>
      <c r="AGE49" s="25"/>
      <c r="AGF49" s="25"/>
      <c r="AGG49" s="25"/>
      <c r="AGH49" s="25"/>
      <c r="AGI49" s="25"/>
      <c r="AGJ49" s="25"/>
      <c r="AGK49" s="25"/>
      <c r="AGL49" s="25"/>
      <c r="AGM49" s="25"/>
      <c r="AGN49" s="25"/>
      <c r="AGO49" s="25"/>
      <c r="AGP49" s="25"/>
      <c r="AGQ49" s="25"/>
      <c r="AGR49" s="25"/>
      <c r="AGS49" s="25"/>
      <c r="AGT49" s="25"/>
      <c r="AGU49" s="25"/>
      <c r="AGV49" s="25"/>
      <c r="AGW49" s="25"/>
      <c r="AGX49" s="25"/>
      <c r="AGY49" s="25"/>
      <c r="AGZ49" s="25"/>
      <c r="AHA49" s="25"/>
      <c r="AHB49" s="25"/>
      <c r="AHC49" s="25"/>
      <c r="AHD49" s="25"/>
      <c r="AHE49" s="25"/>
      <c r="AHF49" s="25"/>
      <c r="AHG49" s="25"/>
      <c r="AHH49" s="25"/>
      <c r="AHI49" s="25"/>
      <c r="AHJ49" s="25"/>
      <c r="AHK49" s="25"/>
      <c r="AHL49" s="25"/>
      <c r="AHM49" s="25"/>
      <c r="AHN49" s="25"/>
      <c r="AHO49" s="25"/>
      <c r="AHP49" s="25"/>
      <c r="AHQ49" s="25"/>
      <c r="AHR49" s="25"/>
      <c r="AHS49" s="25"/>
      <c r="AHT49" s="25"/>
      <c r="AHU49" s="25"/>
      <c r="AHV49" s="25"/>
      <c r="AHW49" s="25"/>
      <c r="AHX49" s="25"/>
      <c r="AHY49" s="25"/>
      <c r="AHZ49" s="25"/>
      <c r="AIA49" s="25"/>
      <c r="AIB49" s="25"/>
      <c r="AIC49" s="25"/>
      <c r="AID49" s="25"/>
      <c r="AIE49" s="25"/>
      <c r="AIF49" s="25"/>
      <c r="AIG49" s="25"/>
      <c r="AIH49" s="25"/>
      <c r="AII49" s="25"/>
      <c r="AIJ49" s="25"/>
      <c r="AIK49" s="25"/>
      <c r="AIL49" s="25"/>
      <c r="AIM49" s="25"/>
      <c r="AIN49" s="25"/>
      <c r="AIO49" s="25"/>
      <c r="AIP49" s="25"/>
      <c r="AIQ49" s="25"/>
      <c r="AIR49" s="25"/>
      <c r="AIS49" s="25"/>
      <c r="AIT49" s="25"/>
      <c r="AIU49" s="25"/>
      <c r="AIV49" s="25"/>
      <c r="AIW49" s="25"/>
      <c r="AIX49" s="25"/>
      <c r="AIY49" s="25"/>
      <c r="AIZ49" s="25"/>
      <c r="AJA49" s="25"/>
      <c r="AJB49" s="25"/>
      <c r="AJC49" s="25"/>
      <c r="AJD49" s="25"/>
      <c r="AJE49" s="25"/>
      <c r="AJF49" s="25"/>
      <c r="AJG49" s="25"/>
      <c r="AJH49" s="25"/>
      <c r="AJI49" s="25"/>
      <c r="AJJ49" s="25"/>
      <c r="AJK49" s="25"/>
      <c r="AJL49" s="25"/>
      <c r="AJM49" s="25"/>
      <c r="AJN49" s="25"/>
      <c r="AJO49" s="25"/>
      <c r="AJP49" s="25"/>
      <c r="AJQ49" s="25"/>
      <c r="AJR49" s="25"/>
      <c r="AJS49" s="25"/>
      <c r="AJT49" s="25"/>
      <c r="AJU49" s="25"/>
      <c r="AJV49" s="25"/>
      <c r="AJW49" s="25"/>
      <c r="AJX49" s="25"/>
      <c r="AJY49" s="25"/>
      <c r="AJZ49" s="25"/>
      <c r="AKA49" s="25"/>
      <c r="AKB49" s="25"/>
      <c r="AKC49" s="25"/>
      <c r="AKD49" s="25"/>
      <c r="AKE49" s="25"/>
      <c r="AKF49" s="25"/>
      <c r="AKG49" s="25"/>
      <c r="AKH49" s="25"/>
      <c r="AKI49" s="25"/>
      <c r="AKJ49" s="25"/>
      <c r="AKK49" s="25"/>
      <c r="AKL49" s="25"/>
      <c r="AKM49" s="25"/>
      <c r="AKN49" s="25"/>
      <c r="AKO49" s="25"/>
      <c r="AKP49" s="25"/>
      <c r="AKQ49" s="25"/>
      <c r="AKR49" s="25"/>
      <c r="AKS49" s="25"/>
      <c r="AKT49" s="25"/>
      <c r="AKU49" s="25"/>
      <c r="AKV49" s="25"/>
      <c r="AKW49" s="25"/>
      <c r="AKX49" s="25"/>
      <c r="AKY49" s="25"/>
      <c r="AKZ49" s="25"/>
      <c r="ALA49" s="25"/>
      <c r="ALB49" s="25"/>
      <c r="ALC49" s="25"/>
      <c r="ALD49" s="25"/>
      <c r="ALE49" s="25"/>
      <c r="ALF49" s="25"/>
      <c r="ALG49" s="25"/>
      <c r="ALH49" s="25"/>
      <c r="ALI49" s="25"/>
      <c r="ALJ49" s="25"/>
      <c r="ALK49" s="25"/>
      <c r="ALL49" s="25"/>
      <c r="ALM49" s="25"/>
      <c r="ALN49" s="25"/>
      <c r="ALO49" s="25"/>
      <c r="ALP49" s="25"/>
      <c r="ALQ49" s="25"/>
      <c r="ALR49" s="25"/>
      <c r="ALS49" s="25"/>
      <c r="ALT49" s="25"/>
      <c r="ALU49" s="25"/>
      <c r="ALV49" s="25"/>
      <c r="ALW49" s="25"/>
      <c r="ALX49" s="25"/>
      <c r="ALY49" s="25"/>
      <c r="ALZ49" s="25"/>
      <c r="AMA49" s="25"/>
      <c r="AMB49" s="25"/>
      <c r="AMC49" s="25"/>
      <c r="AMD49" s="25"/>
      <c r="AME49" s="25"/>
      <c r="AMF49" s="25"/>
      <c r="AMG49" s="25"/>
      <c r="AMH49" s="25"/>
      <c r="AMI49" s="25"/>
      <c r="AMJ49" s="25"/>
    </row>
    <row r="50" spans="1:1024" s="141" customFormat="1">
      <c r="A50" s="25"/>
      <c r="B50" s="26"/>
      <c r="C50" s="27"/>
      <c r="D50" s="27"/>
      <c r="E50" s="28"/>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c r="AT50" s="25"/>
      <c r="AU50" s="25"/>
      <c r="AV50" s="25"/>
      <c r="AW50" s="25"/>
      <c r="AX50" s="25"/>
      <c r="AY50" s="25"/>
      <c r="AZ50" s="25"/>
      <c r="BA50" s="25"/>
      <c r="BB50" s="25"/>
      <c r="BC50" s="25"/>
      <c r="BD50" s="25"/>
      <c r="BE50" s="25"/>
      <c r="BF50" s="25"/>
      <c r="BG50" s="25"/>
      <c r="BH50" s="25"/>
      <c r="BI50" s="25"/>
      <c r="BJ50" s="25"/>
      <c r="BK50" s="25"/>
      <c r="BL50" s="25"/>
      <c r="BM50" s="25"/>
      <c r="BN50" s="25"/>
      <c r="BO50" s="25"/>
      <c r="BP50" s="25"/>
      <c r="BQ50" s="25"/>
      <c r="BR50" s="25"/>
      <c r="BS50" s="25"/>
      <c r="BT50" s="25"/>
      <c r="BU50" s="25"/>
      <c r="BV50" s="25"/>
      <c r="BW50" s="25"/>
      <c r="BX50" s="25"/>
      <c r="BY50" s="25"/>
      <c r="BZ50" s="25"/>
      <c r="CA50" s="25"/>
      <c r="CB50" s="25"/>
      <c r="CC50" s="25"/>
      <c r="CD50" s="25"/>
      <c r="CE50" s="25"/>
      <c r="CF50" s="25"/>
      <c r="CG50" s="25"/>
      <c r="CH50" s="25"/>
      <c r="CI50" s="25"/>
      <c r="CJ50" s="25"/>
      <c r="CK50" s="25"/>
      <c r="CL50" s="25"/>
      <c r="CM50" s="25"/>
      <c r="CN50" s="25"/>
      <c r="CO50" s="25"/>
      <c r="CP50" s="25"/>
      <c r="CQ50" s="25"/>
      <c r="CR50" s="25"/>
      <c r="CS50" s="25"/>
      <c r="CT50" s="25"/>
      <c r="CU50" s="25"/>
      <c r="CV50" s="25"/>
      <c r="CW50" s="25"/>
      <c r="CX50" s="25"/>
      <c r="CY50" s="25"/>
      <c r="CZ50" s="25"/>
      <c r="DA50" s="25"/>
      <c r="DB50" s="25"/>
      <c r="DC50" s="25"/>
      <c r="DD50" s="25"/>
      <c r="DE50" s="25"/>
      <c r="DF50" s="25"/>
      <c r="DG50" s="25"/>
      <c r="DH50" s="25"/>
      <c r="DI50" s="25"/>
      <c r="DJ50" s="25"/>
      <c r="DK50" s="25"/>
      <c r="DL50" s="25"/>
      <c r="DM50" s="25"/>
      <c r="DN50" s="25"/>
      <c r="DO50" s="25"/>
      <c r="DP50" s="25"/>
      <c r="DQ50" s="25"/>
      <c r="DR50" s="25"/>
      <c r="DS50" s="25"/>
      <c r="DT50" s="25"/>
      <c r="DU50" s="25"/>
      <c r="DV50" s="25"/>
      <c r="DW50" s="25"/>
      <c r="DX50" s="25"/>
      <c r="DY50" s="25"/>
      <c r="DZ50" s="25"/>
      <c r="EA50" s="25"/>
      <c r="EB50" s="25"/>
      <c r="EC50" s="25"/>
      <c r="ED50" s="25"/>
      <c r="EE50" s="25"/>
      <c r="EF50" s="25"/>
      <c r="EG50" s="25"/>
      <c r="EH50" s="25"/>
      <c r="EI50" s="25"/>
      <c r="EJ50" s="25"/>
      <c r="EK50" s="25"/>
      <c r="EL50" s="25"/>
      <c r="EM50" s="25"/>
      <c r="EN50" s="25"/>
      <c r="EO50" s="25"/>
      <c r="EP50" s="25"/>
      <c r="EQ50" s="25"/>
      <c r="ER50" s="25"/>
      <c r="ES50" s="25"/>
      <c r="ET50" s="25"/>
      <c r="EU50" s="25"/>
      <c r="EV50" s="25"/>
      <c r="EW50" s="25"/>
      <c r="EX50" s="25"/>
      <c r="EY50" s="25"/>
      <c r="EZ50" s="25"/>
      <c r="FA50" s="25"/>
      <c r="FB50" s="25"/>
      <c r="FC50" s="25"/>
      <c r="FD50" s="25"/>
      <c r="FE50" s="25"/>
      <c r="FF50" s="25"/>
      <c r="FG50" s="25"/>
      <c r="FH50" s="25"/>
      <c r="FI50" s="25"/>
      <c r="FJ50" s="25"/>
      <c r="FK50" s="25"/>
      <c r="FL50" s="25"/>
      <c r="FM50" s="25"/>
      <c r="FN50" s="25"/>
      <c r="FO50" s="25"/>
      <c r="FP50" s="25"/>
      <c r="FQ50" s="25"/>
      <c r="FR50" s="25"/>
      <c r="FS50" s="25"/>
      <c r="FT50" s="25"/>
      <c r="FU50" s="25"/>
      <c r="FV50" s="25"/>
      <c r="FW50" s="25"/>
      <c r="FX50" s="25"/>
      <c r="FY50" s="25"/>
      <c r="FZ50" s="25"/>
      <c r="GA50" s="25"/>
      <c r="GB50" s="25"/>
      <c r="GC50" s="25"/>
      <c r="GD50" s="25"/>
      <c r="GE50" s="25"/>
      <c r="GF50" s="25"/>
      <c r="GG50" s="25"/>
      <c r="GH50" s="25"/>
      <c r="GI50" s="25"/>
      <c r="GJ50" s="25"/>
      <c r="GK50" s="25"/>
      <c r="GL50" s="25"/>
      <c r="GM50" s="25"/>
      <c r="GN50" s="25"/>
      <c r="GO50" s="25"/>
      <c r="GP50" s="25"/>
      <c r="GQ50" s="25"/>
      <c r="GR50" s="25"/>
      <c r="GS50" s="25"/>
      <c r="GT50" s="25"/>
      <c r="GU50" s="25"/>
      <c r="GV50" s="25"/>
      <c r="GW50" s="25"/>
      <c r="GX50" s="25"/>
      <c r="GY50" s="25"/>
      <c r="GZ50" s="25"/>
      <c r="HA50" s="25"/>
      <c r="HB50" s="25"/>
      <c r="HC50" s="25"/>
      <c r="HD50" s="25"/>
      <c r="HE50" s="25"/>
      <c r="HF50" s="25"/>
      <c r="HG50" s="25"/>
      <c r="HH50" s="25"/>
      <c r="HI50" s="25"/>
      <c r="HJ50" s="25"/>
      <c r="HK50" s="25"/>
      <c r="HL50" s="25"/>
      <c r="HM50" s="25"/>
      <c r="HN50" s="25"/>
      <c r="HO50" s="25"/>
      <c r="HP50" s="25"/>
      <c r="HQ50" s="25"/>
      <c r="HR50" s="25"/>
      <c r="HS50" s="25"/>
      <c r="HT50" s="25"/>
      <c r="HU50" s="25"/>
      <c r="HV50" s="25"/>
      <c r="HW50" s="25"/>
      <c r="HX50" s="25"/>
      <c r="HY50" s="25"/>
      <c r="HZ50" s="25"/>
      <c r="IA50" s="25"/>
      <c r="IB50" s="25"/>
      <c r="IC50" s="25"/>
      <c r="ID50" s="25"/>
      <c r="IE50" s="25"/>
      <c r="IF50" s="25"/>
      <c r="IG50" s="25"/>
      <c r="IH50" s="25"/>
      <c r="II50" s="25"/>
      <c r="IJ50" s="25"/>
      <c r="IK50" s="25"/>
      <c r="IL50" s="25"/>
      <c r="IM50" s="25"/>
      <c r="IN50" s="25"/>
      <c r="IO50" s="25"/>
      <c r="IP50" s="25"/>
      <c r="IQ50" s="25"/>
      <c r="IR50" s="25"/>
      <c r="IS50" s="25"/>
      <c r="IT50" s="25"/>
      <c r="IU50" s="25"/>
      <c r="IV50" s="25"/>
      <c r="IW50" s="25"/>
      <c r="IX50" s="25"/>
      <c r="IY50" s="25"/>
      <c r="IZ50" s="25"/>
      <c r="JA50" s="25"/>
      <c r="JB50" s="25"/>
      <c r="JC50" s="25"/>
      <c r="JD50" s="25"/>
      <c r="JE50" s="25"/>
      <c r="JF50" s="25"/>
      <c r="JG50" s="25"/>
      <c r="JH50" s="25"/>
      <c r="JI50" s="25"/>
      <c r="JJ50" s="25"/>
      <c r="JK50" s="25"/>
      <c r="JL50" s="25"/>
      <c r="JM50" s="25"/>
      <c r="JN50" s="25"/>
      <c r="JO50" s="25"/>
      <c r="JP50" s="25"/>
      <c r="JQ50" s="25"/>
      <c r="JR50" s="25"/>
      <c r="JS50" s="25"/>
      <c r="JT50" s="25"/>
      <c r="JU50" s="25"/>
      <c r="JV50" s="25"/>
      <c r="JW50" s="25"/>
      <c r="JX50" s="25"/>
      <c r="JY50" s="25"/>
      <c r="JZ50" s="25"/>
      <c r="KA50" s="25"/>
      <c r="KB50" s="25"/>
      <c r="KC50" s="25"/>
      <c r="KD50" s="25"/>
      <c r="KE50" s="25"/>
      <c r="KF50" s="25"/>
      <c r="KG50" s="25"/>
      <c r="KH50" s="25"/>
      <c r="KI50" s="25"/>
      <c r="KJ50" s="25"/>
      <c r="KK50" s="25"/>
      <c r="KL50" s="25"/>
      <c r="KM50" s="25"/>
      <c r="KN50" s="25"/>
      <c r="KO50" s="25"/>
      <c r="KP50" s="25"/>
      <c r="KQ50" s="25"/>
      <c r="KR50" s="25"/>
      <c r="KS50" s="25"/>
      <c r="KT50" s="25"/>
      <c r="KU50" s="25"/>
      <c r="KV50" s="25"/>
      <c r="KW50" s="25"/>
      <c r="KX50" s="25"/>
      <c r="KY50" s="25"/>
      <c r="KZ50" s="25"/>
      <c r="LA50" s="25"/>
      <c r="LB50" s="25"/>
      <c r="LC50" s="25"/>
      <c r="LD50" s="25"/>
      <c r="LE50" s="25"/>
      <c r="LF50" s="25"/>
      <c r="LG50" s="25"/>
      <c r="LH50" s="25"/>
      <c r="LI50" s="25"/>
      <c r="LJ50" s="25"/>
      <c r="LK50" s="25"/>
      <c r="LL50" s="25"/>
      <c r="LM50" s="25"/>
      <c r="LN50" s="25"/>
      <c r="LO50" s="25"/>
      <c r="LP50" s="25"/>
      <c r="LQ50" s="25"/>
      <c r="LR50" s="25"/>
      <c r="LS50" s="25"/>
      <c r="LT50" s="25"/>
      <c r="LU50" s="25"/>
      <c r="LV50" s="25"/>
      <c r="LW50" s="25"/>
      <c r="LX50" s="25"/>
      <c r="LY50" s="25"/>
      <c r="LZ50" s="25"/>
      <c r="MA50" s="25"/>
      <c r="MB50" s="25"/>
      <c r="MC50" s="25"/>
      <c r="MD50" s="25"/>
      <c r="ME50" s="25"/>
      <c r="MF50" s="25"/>
      <c r="MG50" s="25"/>
      <c r="MH50" s="25"/>
      <c r="MI50" s="25"/>
      <c r="MJ50" s="25"/>
      <c r="MK50" s="25"/>
      <c r="ML50" s="25"/>
      <c r="MM50" s="25"/>
      <c r="MN50" s="25"/>
      <c r="MO50" s="25"/>
      <c r="MP50" s="25"/>
      <c r="MQ50" s="25"/>
      <c r="MR50" s="25"/>
      <c r="MS50" s="25"/>
      <c r="MT50" s="25"/>
      <c r="MU50" s="25"/>
      <c r="MV50" s="25"/>
      <c r="MW50" s="25"/>
      <c r="MX50" s="25"/>
      <c r="MY50" s="25"/>
      <c r="MZ50" s="25"/>
      <c r="NA50" s="25"/>
      <c r="NB50" s="25"/>
      <c r="NC50" s="25"/>
      <c r="ND50" s="25"/>
      <c r="NE50" s="25"/>
      <c r="NF50" s="25"/>
      <c r="NG50" s="25"/>
      <c r="NH50" s="25"/>
      <c r="NI50" s="25"/>
      <c r="NJ50" s="25"/>
      <c r="NK50" s="25"/>
      <c r="NL50" s="25"/>
      <c r="NM50" s="25"/>
      <c r="NN50" s="25"/>
      <c r="NO50" s="25"/>
      <c r="NP50" s="25"/>
      <c r="NQ50" s="25"/>
      <c r="NR50" s="25"/>
      <c r="NS50" s="25"/>
      <c r="NT50" s="25"/>
      <c r="NU50" s="25"/>
      <c r="NV50" s="25"/>
      <c r="NW50" s="25"/>
      <c r="NX50" s="25"/>
      <c r="NY50" s="25"/>
      <c r="NZ50" s="25"/>
      <c r="OA50" s="25"/>
      <c r="OB50" s="25"/>
      <c r="OC50" s="25"/>
      <c r="OD50" s="25"/>
      <c r="OE50" s="25"/>
      <c r="OF50" s="25"/>
      <c r="OG50" s="25"/>
      <c r="OH50" s="25"/>
      <c r="OI50" s="25"/>
      <c r="OJ50" s="25"/>
      <c r="OK50" s="25"/>
      <c r="OL50" s="25"/>
      <c r="OM50" s="25"/>
      <c r="ON50" s="25"/>
      <c r="OO50" s="25"/>
      <c r="OP50" s="25"/>
      <c r="OQ50" s="25"/>
      <c r="OR50" s="25"/>
      <c r="OS50" s="25"/>
      <c r="OT50" s="25"/>
      <c r="OU50" s="25"/>
      <c r="OV50" s="25"/>
      <c r="OW50" s="25"/>
      <c r="OX50" s="25"/>
      <c r="OY50" s="25"/>
      <c r="OZ50" s="25"/>
      <c r="PA50" s="25"/>
      <c r="PB50" s="25"/>
      <c r="PC50" s="25"/>
      <c r="PD50" s="25"/>
      <c r="PE50" s="25"/>
      <c r="PF50" s="25"/>
      <c r="PG50" s="25"/>
      <c r="PH50" s="25"/>
      <c r="PI50" s="25"/>
      <c r="PJ50" s="25"/>
      <c r="PK50" s="25"/>
      <c r="PL50" s="25"/>
      <c r="PM50" s="25"/>
      <c r="PN50" s="25"/>
      <c r="PO50" s="25"/>
      <c r="PP50" s="25"/>
      <c r="PQ50" s="25"/>
      <c r="PR50" s="25"/>
      <c r="PS50" s="25"/>
      <c r="PT50" s="25"/>
      <c r="PU50" s="25"/>
      <c r="PV50" s="25"/>
      <c r="PW50" s="25"/>
      <c r="PX50" s="25"/>
      <c r="PY50" s="25"/>
      <c r="PZ50" s="25"/>
      <c r="QA50" s="25"/>
      <c r="QB50" s="25"/>
      <c r="QC50" s="25"/>
      <c r="QD50" s="25"/>
      <c r="QE50" s="25"/>
      <c r="QF50" s="25"/>
      <c r="QG50" s="25"/>
      <c r="QH50" s="25"/>
      <c r="QI50" s="25"/>
      <c r="QJ50" s="25"/>
      <c r="QK50" s="25"/>
      <c r="QL50" s="25"/>
      <c r="QM50" s="25"/>
      <c r="QN50" s="25"/>
      <c r="QO50" s="25"/>
      <c r="QP50" s="25"/>
      <c r="QQ50" s="25"/>
      <c r="QR50" s="25"/>
      <c r="QS50" s="25"/>
      <c r="QT50" s="25"/>
      <c r="QU50" s="25"/>
      <c r="QV50" s="25"/>
      <c r="QW50" s="25"/>
      <c r="QX50" s="25"/>
      <c r="QY50" s="25"/>
      <c r="QZ50" s="25"/>
      <c r="RA50" s="25"/>
      <c r="RB50" s="25"/>
      <c r="RC50" s="25"/>
      <c r="RD50" s="25"/>
      <c r="RE50" s="25"/>
      <c r="RF50" s="25"/>
      <c r="RG50" s="25"/>
      <c r="RH50" s="25"/>
      <c r="RI50" s="25"/>
      <c r="RJ50" s="25"/>
      <c r="RK50" s="25"/>
      <c r="RL50" s="25"/>
      <c r="RM50" s="25"/>
      <c r="RN50" s="25"/>
      <c r="RO50" s="25"/>
      <c r="RP50" s="25"/>
      <c r="RQ50" s="25"/>
      <c r="RR50" s="25"/>
      <c r="RS50" s="25"/>
      <c r="RT50" s="25"/>
      <c r="RU50" s="25"/>
      <c r="RV50" s="25"/>
      <c r="RW50" s="25"/>
      <c r="RX50" s="25"/>
      <c r="RY50" s="25"/>
      <c r="RZ50" s="25"/>
      <c r="SA50" s="25"/>
      <c r="SB50" s="25"/>
      <c r="SC50" s="25"/>
      <c r="SD50" s="25"/>
      <c r="SE50" s="25"/>
      <c r="SF50" s="25"/>
      <c r="SG50" s="25"/>
      <c r="SH50" s="25"/>
      <c r="SI50" s="25"/>
      <c r="SJ50" s="25"/>
      <c r="SK50" s="25"/>
      <c r="SL50" s="25"/>
      <c r="SM50" s="25"/>
      <c r="SN50" s="25"/>
      <c r="SO50" s="25"/>
      <c r="SP50" s="25"/>
      <c r="SQ50" s="25"/>
      <c r="SR50" s="25"/>
      <c r="SS50" s="25"/>
      <c r="ST50" s="25"/>
      <c r="SU50" s="25"/>
      <c r="SV50" s="25"/>
      <c r="SW50" s="25"/>
      <c r="SX50" s="25"/>
      <c r="SY50" s="25"/>
      <c r="SZ50" s="25"/>
      <c r="TA50" s="25"/>
      <c r="TB50" s="25"/>
      <c r="TC50" s="25"/>
      <c r="TD50" s="25"/>
      <c r="TE50" s="25"/>
      <c r="TF50" s="25"/>
      <c r="TG50" s="25"/>
      <c r="TH50" s="25"/>
      <c r="TI50" s="25"/>
      <c r="TJ50" s="25"/>
      <c r="TK50" s="25"/>
      <c r="TL50" s="25"/>
      <c r="TM50" s="25"/>
      <c r="TN50" s="25"/>
      <c r="TO50" s="25"/>
      <c r="TP50" s="25"/>
      <c r="TQ50" s="25"/>
      <c r="TR50" s="25"/>
      <c r="TS50" s="25"/>
      <c r="TT50" s="25"/>
      <c r="TU50" s="25"/>
      <c r="TV50" s="25"/>
      <c r="TW50" s="25"/>
      <c r="TX50" s="25"/>
      <c r="TY50" s="25"/>
      <c r="TZ50" s="25"/>
      <c r="UA50" s="25"/>
      <c r="UB50" s="25"/>
      <c r="UC50" s="25"/>
      <c r="UD50" s="25"/>
      <c r="UE50" s="25"/>
      <c r="UF50" s="25"/>
      <c r="UG50" s="25"/>
      <c r="UH50" s="25"/>
      <c r="UI50" s="25"/>
      <c r="UJ50" s="25"/>
      <c r="UK50" s="25"/>
      <c r="UL50" s="25"/>
      <c r="UM50" s="25"/>
      <c r="UN50" s="25"/>
      <c r="UO50" s="25"/>
      <c r="UP50" s="25"/>
      <c r="UQ50" s="25"/>
      <c r="UR50" s="25"/>
      <c r="US50" s="25"/>
      <c r="UT50" s="25"/>
      <c r="UU50" s="25"/>
      <c r="UV50" s="25"/>
      <c r="UW50" s="25"/>
      <c r="UX50" s="25"/>
      <c r="UY50" s="25"/>
      <c r="UZ50" s="25"/>
      <c r="VA50" s="25"/>
      <c r="VB50" s="25"/>
      <c r="VC50" s="25"/>
      <c r="VD50" s="25"/>
      <c r="VE50" s="25"/>
      <c r="VF50" s="25"/>
      <c r="VG50" s="25"/>
      <c r="VH50" s="25"/>
      <c r="VI50" s="25"/>
      <c r="VJ50" s="25"/>
      <c r="VK50" s="25"/>
      <c r="VL50" s="25"/>
      <c r="VM50" s="25"/>
      <c r="VN50" s="25"/>
      <c r="VO50" s="25"/>
      <c r="VP50" s="25"/>
      <c r="VQ50" s="25"/>
      <c r="VR50" s="25"/>
      <c r="VS50" s="25"/>
      <c r="VT50" s="25"/>
      <c r="VU50" s="25"/>
      <c r="VV50" s="25"/>
      <c r="VW50" s="25"/>
      <c r="VX50" s="25"/>
      <c r="VY50" s="25"/>
      <c r="VZ50" s="25"/>
      <c r="WA50" s="25"/>
      <c r="WB50" s="25"/>
      <c r="WC50" s="25"/>
      <c r="WD50" s="25"/>
      <c r="WE50" s="25"/>
      <c r="WF50" s="25"/>
      <c r="WG50" s="25"/>
      <c r="WH50" s="25"/>
      <c r="WI50" s="25"/>
      <c r="WJ50" s="25"/>
      <c r="WK50" s="25"/>
      <c r="WL50" s="25"/>
      <c r="WM50" s="25"/>
      <c r="WN50" s="25"/>
      <c r="WO50" s="25"/>
      <c r="WP50" s="25"/>
      <c r="WQ50" s="25"/>
      <c r="WR50" s="25"/>
      <c r="WS50" s="25"/>
      <c r="WT50" s="25"/>
      <c r="WU50" s="25"/>
      <c r="WV50" s="25"/>
      <c r="WW50" s="25"/>
      <c r="WX50" s="25"/>
      <c r="WY50" s="25"/>
      <c r="WZ50" s="25"/>
      <c r="XA50" s="25"/>
      <c r="XB50" s="25"/>
      <c r="XC50" s="25"/>
      <c r="XD50" s="25"/>
      <c r="XE50" s="25"/>
      <c r="XF50" s="25"/>
      <c r="XG50" s="25"/>
      <c r="XH50" s="25"/>
      <c r="XI50" s="25"/>
      <c r="XJ50" s="25"/>
      <c r="XK50" s="25"/>
      <c r="XL50" s="25"/>
      <c r="XM50" s="25"/>
      <c r="XN50" s="25"/>
      <c r="XO50" s="25"/>
      <c r="XP50" s="25"/>
      <c r="XQ50" s="25"/>
      <c r="XR50" s="25"/>
      <c r="XS50" s="25"/>
      <c r="XT50" s="25"/>
      <c r="XU50" s="25"/>
      <c r="XV50" s="25"/>
      <c r="XW50" s="25"/>
      <c r="XX50" s="25"/>
      <c r="XY50" s="25"/>
      <c r="XZ50" s="25"/>
      <c r="YA50" s="25"/>
      <c r="YB50" s="25"/>
      <c r="YC50" s="25"/>
      <c r="YD50" s="25"/>
      <c r="YE50" s="25"/>
      <c r="YF50" s="25"/>
      <c r="YG50" s="25"/>
      <c r="YH50" s="25"/>
      <c r="YI50" s="25"/>
      <c r="YJ50" s="25"/>
      <c r="YK50" s="25"/>
      <c r="YL50" s="25"/>
      <c r="YM50" s="25"/>
      <c r="YN50" s="25"/>
      <c r="YO50" s="25"/>
      <c r="YP50" s="25"/>
      <c r="YQ50" s="25"/>
      <c r="YR50" s="25"/>
      <c r="YS50" s="25"/>
      <c r="YT50" s="25"/>
      <c r="YU50" s="25"/>
      <c r="YV50" s="25"/>
      <c r="YW50" s="25"/>
      <c r="YX50" s="25"/>
      <c r="YY50" s="25"/>
      <c r="YZ50" s="25"/>
      <c r="ZA50" s="25"/>
      <c r="ZB50" s="25"/>
      <c r="ZC50" s="25"/>
      <c r="ZD50" s="25"/>
      <c r="ZE50" s="25"/>
      <c r="ZF50" s="25"/>
      <c r="ZG50" s="25"/>
      <c r="ZH50" s="25"/>
      <c r="ZI50" s="25"/>
      <c r="ZJ50" s="25"/>
      <c r="ZK50" s="25"/>
      <c r="ZL50" s="25"/>
      <c r="ZM50" s="25"/>
      <c r="ZN50" s="25"/>
      <c r="ZO50" s="25"/>
      <c r="ZP50" s="25"/>
      <c r="ZQ50" s="25"/>
      <c r="ZR50" s="25"/>
      <c r="ZS50" s="25"/>
      <c r="ZT50" s="25"/>
      <c r="ZU50" s="25"/>
      <c r="ZV50" s="25"/>
      <c r="ZW50" s="25"/>
      <c r="ZX50" s="25"/>
      <c r="ZY50" s="25"/>
      <c r="ZZ50" s="25"/>
      <c r="AAA50" s="25"/>
      <c r="AAB50" s="25"/>
      <c r="AAC50" s="25"/>
      <c r="AAD50" s="25"/>
      <c r="AAE50" s="25"/>
      <c r="AAF50" s="25"/>
      <c r="AAG50" s="25"/>
      <c r="AAH50" s="25"/>
      <c r="AAI50" s="25"/>
      <c r="AAJ50" s="25"/>
      <c r="AAK50" s="25"/>
      <c r="AAL50" s="25"/>
      <c r="AAM50" s="25"/>
      <c r="AAN50" s="25"/>
      <c r="AAO50" s="25"/>
      <c r="AAP50" s="25"/>
      <c r="AAQ50" s="25"/>
      <c r="AAR50" s="25"/>
      <c r="AAS50" s="25"/>
      <c r="AAT50" s="25"/>
      <c r="AAU50" s="25"/>
      <c r="AAV50" s="25"/>
      <c r="AAW50" s="25"/>
      <c r="AAX50" s="25"/>
      <c r="AAY50" s="25"/>
      <c r="AAZ50" s="25"/>
      <c r="ABA50" s="25"/>
      <c r="ABB50" s="25"/>
      <c r="ABC50" s="25"/>
      <c r="ABD50" s="25"/>
      <c r="ABE50" s="25"/>
      <c r="ABF50" s="25"/>
      <c r="ABG50" s="25"/>
      <c r="ABH50" s="25"/>
      <c r="ABI50" s="25"/>
      <c r="ABJ50" s="25"/>
      <c r="ABK50" s="25"/>
      <c r="ABL50" s="25"/>
      <c r="ABM50" s="25"/>
      <c r="ABN50" s="25"/>
      <c r="ABO50" s="25"/>
      <c r="ABP50" s="25"/>
      <c r="ABQ50" s="25"/>
      <c r="ABR50" s="25"/>
      <c r="ABS50" s="25"/>
      <c r="ABT50" s="25"/>
      <c r="ABU50" s="25"/>
      <c r="ABV50" s="25"/>
      <c r="ABW50" s="25"/>
      <c r="ABX50" s="25"/>
      <c r="ABY50" s="25"/>
      <c r="ABZ50" s="25"/>
      <c r="ACA50" s="25"/>
      <c r="ACB50" s="25"/>
      <c r="ACC50" s="25"/>
      <c r="ACD50" s="25"/>
      <c r="ACE50" s="25"/>
      <c r="ACF50" s="25"/>
      <c r="ACG50" s="25"/>
      <c r="ACH50" s="25"/>
      <c r="ACI50" s="25"/>
      <c r="ACJ50" s="25"/>
      <c r="ACK50" s="25"/>
      <c r="ACL50" s="25"/>
      <c r="ACM50" s="25"/>
      <c r="ACN50" s="25"/>
      <c r="ACO50" s="25"/>
      <c r="ACP50" s="25"/>
      <c r="ACQ50" s="25"/>
      <c r="ACR50" s="25"/>
      <c r="ACS50" s="25"/>
      <c r="ACT50" s="25"/>
      <c r="ACU50" s="25"/>
      <c r="ACV50" s="25"/>
      <c r="ACW50" s="25"/>
      <c r="ACX50" s="25"/>
      <c r="ACY50" s="25"/>
      <c r="ACZ50" s="25"/>
      <c r="ADA50" s="25"/>
      <c r="ADB50" s="25"/>
      <c r="ADC50" s="25"/>
      <c r="ADD50" s="25"/>
      <c r="ADE50" s="25"/>
      <c r="ADF50" s="25"/>
      <c r="ADG50" s="25"/>
      <c r="ADH50" s="25"/>
      <c r="ADI50" s="25"/>
      <c r="ADJ50" s="25"/>
      <c r="ADK50" s="25"/>
      <c r="ADL50" s="25"/>
      <c r="ADM50" s="25"/>
      <c r="ADN50" s="25"/>
      <c r="ADO50" s="25"/>
      <c r="ADP50" s="25"/>
      <c r="ADQ50" s="25"/>
      <c r="ADR50" s="25"/>
      <c r="ADS50" s="25"/>
      <c r="ADT50" s="25"/>
      <c r="ADU50" s="25"/>
      <c r="ADV50" s="25"/>
      <c r="ADW50" s="25"/>
      <c r="ADX50" s="25"/>
      <c r="ADY50" s="25"/>
      <c r="ADZ50" s="25"/>
      <c r="AEA50" s="25"/>
      <c r="AEB50" s="25"/>
      <c r="AEC50" s="25"/>
      <c r="AED50" s="25"/>
      <c r="AEE50" s="25"/>
      <c r="AEF50" s="25"/>
      <c r="AEG50" s="25"/>
      <c r="AEH50" s="25"/>
      <c r="AEI50" s="25"/>
      <c r="AEJ50" s="25"/>
      <c r="AEK50" s="25"/>
      <c r="AEL50" s="25"/>
      <c r="AEM50" s="25"/>
      <c r="AEN50" s="25"/>
      <c r="AEO50" s="25"/>
      <c r="AEP50" s="25"/>
      <c r="AEQ50" s="25"/>
      <c r="AER50" s="25"/>
      <c r="AES50" s="25"/>
      <c r="AET50" s="25"/>
      <c r="AEU50" s="25"/>
      <c r="AEV50" s="25"/>
      <c r="AEW50" s="25"/>
      <c r="AEX50" s="25"/>
      <c r="AEY50" s="25"/>
      <c r="AEZ50" s="25"/>
      <c r="AFA50" s="25"/>
      <c r="AFB50" s="25"/>
      <c r="AFC50" s="25"/>
      <c r="AFD50" s="25"/>
      <c r="AFE50" s="25"/>
      <c r="AFF50" s="25"/>
      <c r="AFG50" s="25"/>
      <c r="AFH50" s="25"/>
      <c r="AFI50" s="25"/>
      <c r="AFJ50" s="25"/>
      <c r="AFK50" s="25"/>
      <c r="AFL50" s="25"/>
      <c r="AFM50" s="25"/>
      <c r="AFN50" s="25"/>
      <c r="AFO50" s="25"/>
      <c r="AFP50" s="25"/>
      <c r="AFQ50" s="25"/>
      <c r="AFR50" s="25"/>
      <c r="AFS50" s="25"/>
      <c r="AFT50" s="25"/>
      <c r="AFU50" s="25"/>
      <c r="AFV50" s="25"/>
      <c r="AFW50" s="25"/>
      <c r="AFX50" s="25"/>
      <c r="AFY50" s="25"/>
      <c r="AFZ50" s="25"/>
      <c r="AGA50" s="25"/>
      <c r="AGB50" s="25"/>
      <c r="AGC50" s="25"/>
      <c r="AGD50" s="25"/>
      <c r="AGE50" s="25"/>
      <c r="AGF50" s="25"/>
      <c r="AGG50" s="25"/>
      <c r="AGH50" s="25"/>
      <c r="AGI50" s="25"/>
      <c r="AGJ50" s="25"/>
      <c r="AGK50" s="25"/>
      <c r="AGL50" s="25"/>
      <c r="AGM50" s="25"/>
      <c r="AGN50" s="25"/>
      <c r="AGO50" s="25"/>
      <c r="AGP50" s="25"/>
      <c r="AGQ50" s="25"/>
      <c r="AGR50" s="25"/>
      <c r="AGS50" s="25"/>
      <c r="AGT50" s="25"/>
      <c r="AGU50" s="25"/>
      <c r="AGV50" s="25"/>
      <c r="AGW50" s="25"/>
      <c r="AGX50" s="25"/>
      <c r="AGY50" s="25"/>
      <c r="AGZ50" s="25"/>
      <c r="AHA50" s="25"/>
      <c r="AHB50" s="25"/>
      <c r="AHC50" s="25"/>
      <c r="AHD50" s="25"/>
      <c r="AHE50" s="25"/>
      <c r="AHF50" s="25"/>
      <c r="AHG50" s="25"/>
      <c r="AHH50" s="25"/>
      <c r="AHI50" s="25"/>
      <c r="AHJ50" s="25"/>
      <c r="AHK50" s="25"/>
      <c r="AHL50" s="25"/>
      <c r="AHM50" s="25"/>
      <c r="AHN50" s="25"/>
      <c r="AHO50" s="25"/>
      <c r="AHP50" s="25"/>
      <c r="AHQ50" s="25"/>
      <c r="AHR50" s="25"/>
      <c r="AHS50" s="25"/>
      <c r="AHT50" s="25"/>
      <c r="AHU50" s="25"/>
      <c r="AHV50" s="25"/>
      <c r="AHW50" s="25"/>
      <c r="AHX50" s="25"/>
      <c r="AHY50" s="25"/>
      <c r="AHZ50" s="25"/>
      <c r="AIA50" s="25"/>
      <c r="AIB50" s="25"/>
      <c r="AIC50" s="25"/>
      <c r="AID50" s="25"/>
      <c r="AIE50" s="25"/>
      <c r="AIF50" s="25"/>
      <c r="AIG50" s="25"/>
      <c r="AIH50" s="25"/>
      <c r="AII50" s="25"/>
      <c r="AIJ50" s="25"/>
      <c r="AIK50" s="25"/>
      <c r="AIL50" s="25"/>
      <c r="AIM50" s="25"/>
      <c r="AIN50" s="25"/>
      <c r="AIO50" s="25"/>
      <c r="AIP50" s="25"/>
      <c r="AIQ50" s="25"/>
      <c r="AIR50" s="25"/>
      <c r="AIS50" s="25"/>
      <c r="AIT50" s="25"/>
      <c r="AIU50" s="25"/>
      <c r="AIV50" s="25"/>
      <c r="AIW50" s="25"/>
      <c r="AIX50" s="25"/>
      <c r="AIY50" s="25"/>
      <c r="AIZ50" s="25"/>
      <c r="AJA50" s="25"/>
      <c r="AJB50" s="25"/>
      <c r="AJC50" s="25"/>
      <c r="AJD50" s="25"/>
      <c r="AJE50" s="25"/>
      <c r="AJF50" s="25"/>
      <c r="AJG50" s="25"/>
      <c r="AJH50" s="25"/>
      <c r="AJI50" s="25"/>
      <c r="AJJ50" s="25"/>
      <c r="AJK50" s="25"/>
      <c r="AJL50" s="25"/>
      <c r="AJM50" s="25"/>
      <c r="AJN50" s="25"/>
      <c r="AJO50" s="25"/>
      <c r="AJP50" s="25"/>
      <c r="AJQ50" s="25"/>
      <c r="AJR50" s="25"/>
      <c r="AJS50" s="25"/>
      <c r="AJT50" s="25"/>
      <c r="AJU50" s="25"/>
      <c r="AJV50" s="25"/>
      <c r="AJW50" s="25"/>
      <c r="AJX50" s="25"/>
      <c r="AJY50" s="25"/>
      <c r="AJZ50" s="25"/>
      <c r="AKA50" s="25"/>
      <c r="AKB50" s="25"/>
      <c r="AKC50" s="25"/>
      <c r="AKD50" s="25"/>
      <c r="AKE50" s="25"/>
      <c r="AKF50" s="25"/>
      <c r="AKG50" s="25"/>
      <c r="AKH50" s="25"/>
      <c r="AKI50" s="25"/>
      <c r="AKJ50" s="25"/>
      <c r="AKK50" s="25"/>
      <c r="AKL50" s="25"/>
      <c r="AKM50" s="25"/>
      <c r="AKN50" s="25"/>
      <c r="AKO50" s="25"/>
      <c r="AKP50" s="25"/>
      <c r="AKQ50" s="25"/>
      <c r="AKR50" s="25"/>
      <c r="AKS50" s="25"/>
      <c r="AKT50" s="25"/>
      <c r="AKU50" s="25"/>
      <c r="AKV50" s="25"/>
      <c r="AKW50" s="25"/>
      <c r="AKX50" s="25"/>
      <c r="AKY50" s="25"/>
      <c r="AKZ50" s="25"/>
      <c r="ALA50" s="25"/>
      <c r="ALB50" s="25"/>
      <c r="ALC50" s="25"/>
      <c r="ALD50" s="25"/>
      <c r="ALE50" s="25"/>
      <c r="ALF50" s="25"/>
      <c r="ALG50" s="25"/>
      <c r="ALH50" s="25"/>
      <c r="ALI50" s="25"/>
      <c r="ALJ50" s="25"/>
      <c r="ALK50" s="25"/>
      <c r="ALL50" s="25"/>
      <c r="ALM50" s="25"/>
      <c r="ALN50" s="25"/>
      <c r="ALO50" s="25"/>
      <c r="ALP50" s="25"/>
      <c r="ALQ50" s="25"/>
      <c r="ALR50" s="25"/>
      <c r="ALS50" s="25"/>
      <c r="ALT50" s="25"/>
      <c r="ALU50" s="25"/>
      <c r="ALV50" s="25"/>
      <c r="ALW50" s="25"/>
      <c r="ALX50" s="25"/>
      <c r="ALY50" s="25"/>
      <c r="ALZ50" s="25"/>
      <c r="AMA50" s="25"/>
      <c r="AMB50" s="25"/>
      <c r="AMC50" s="25"/>
      <c r="AMD50" s="25"/>
      <c r="AME50" s="25"/>
      <c r="AMF50" s="25"/>
      <c r="AMG50" s="25"/>
      <c r="AMH50" s="25"/>
      <c r="AMI50" s="25"/>
      <c r="AMJ50" s="25"/>
    </row>
    <row r="51" spans="1:1024" ht="17.25">
      <c r="A51" s="3" t="s">
        <v>22</v>
      </c>
      <c r="B51" s="20" t="s">
        <v>77</v>
      </c>
      <c r="C51" s="75"/>
      <c r="D51" s="3" t="s">
        <v>23</v>
      </c>
    </row>
  </sheetData>
  <mergeCells count="9">
    <mergeCell ref="A46:B46"/>
    <mergeCell ref="A2:E2"/>
    <mergeCell ref="A6:A10"/>
    <mergeCell ref="L10:T10"/>
    <mergeCell ref="A11:A24"/>
    <mergeCell ref="A25:A28"/>
    <mergeCell ref="C27:C28"/>
    <mergeCell ref="A32:A44"/>
    <mergeCell ref="A29:A30"/>
  </mergeCells>
  <phoneticPr fontId="74" type="noConversion"/>
  <printOptions horizontalCentered="1"/>
  <pageMargins left="0.39374999999999999" right="0.196527777777778" top="0.196527777777778" bottom="0.196527777777778" header="0.196527777777778" footer="0.196527777777778"/>
  <pageSetup paperSize="9" scale="60" pageOrder="overThenDown" orientation="portrait" horizontalDpi="300" verticalDpi="300" r:id="rId1"/>
  <rowBreaks count="1" manualBreakCount="1">
    <brk id="30"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MJ33"/>
  <sheetViews>
    <sheetView zoomScaleNormal="100" zoomScalePageLayoutView="60" workbookViewId="0">
      <selection activeCell="D15" sqref="D15"/>
    </sheetView>
  </sheetViews>
  <sheetFormatPr defaultColWidth="9.5" defaultRowHeight="16.5"/>
  <cols>
    <col min="1" max="1" width="5.625" style="20" customWidth="1"/>
    <col min="2" max="2" width="26.5" style="3" customWidth="1"/>
    <col min="3" max="3" width="32.875" style="3" customWidth="1"/>
    <col min="4" max="4" width="10" style="3" customWidth="1"/>
    <col min="5" max="5" width="14.75" style="3" customWidth="1"/>
    <col min="6" max="6" width="15" style="6" customWidth="1"/>
    <col min="7" max="1024" width="9.625" style="3"/>
  </cols>
  <sheetData>
    <row r="1" spans="1:6">
      <c r="A1" s="20" t="s">
        <v>65</v>
      </c>
    </row>
    <row r="2" spans="1:6" ht="21.75" customHeight="1">
      <c r="A2" s="259" t="s">
        <v>1</v>
      </c>
      <c r="B2" s="259"/>
      <c r="C2" s="259"/>
      <c r="D2" s="259"/>
      <c r="E2" s="259"/>
      <c r="F2" s="259"/>
    </row>
    <row r="3" spans="1:6" ht="23.25" customHeight="1">
      <c r="B3" s="145">
        <v>114</v>
      </c>
      <c r="C3" s="145" t="s">
        <v>275</v>
      </c>
      <c r="D3" s="145"/>
      <c r="E3" s="145"/>
      <c r="F3" s="145"/>
    </row>
    <row r="4" spans="1:6" s="58" customFormat="1" ht="19.5" customHeight="1">
      <c r="A4" s="57"/>
      <c r="B4" s="272"/>
      <c r="C4" s="272"/>
      <c r="D4" s="272"/>
      <c r="E4" s="272"/>
      <c r="F4" s="272"/>
    </row>
    <row r="5" spans="1:6" s="59" customFormat="1" ht="20.25" customHeight="1">
      <c r="A5" s="59" t="s">
        <v>66</v>
      </c>
      <c r="B5" s="60"/>
      <c r="C5" s="60"/>
      <c r="D5" s="60"/>
      <c r="E5" s="60"/>
      <c r="F5" s="61" t="s">
        <v>3</v>
      </c>
    </row>
    <row r="6" spans="1:6" s="64" customFormat="1" ht="69" customHeight="1">
      <c r="A6" s="62" t="s">
        <v>5</v>
      </c>
      <c r="B6" s="63" t="s">
        <v>67</v>
      </c>
      <c r="C6" s="63" t="s">
        <v>68</v>
      </c>
      <c r="D6" s="63" t="s">
        <v>69</v>
      </c>
      <c r="E6" s="138" t="s">
        <v>277</v>
      </c>
      <c r="F6" s="139" t="s">
        <v>278</v>
      </c>
    </row>
    <row r="7" spans="1:6" s="64" customFormat="1" ht="21" customHeight="1">
      <c r="A7" s="282" t="s">
        <v>276</v>
      </c>
      <c r="B7" s="283"/>
      <c r="C7" s="283"/>
      <c r="D7" s="283"/>
      <c r="E7" s="283"/>
      <c r="F7" s="283"/>
    </row>
    <row r="8" spans="1:6" s="64" customFormat="1" ht="21" customHeight="1">
      <c r="A8" s="65">
        <v>1</v>
      </c>
      <c r="B8" s="66"/>
      <c r="C8" s="66"/>
      <c r="D8" s="66"/>
      <c r="E8" s="67"/>
      <c r="F8" s="68"/>
    </row>
    <row r="9" spans="1:6" s="64" customFormat="1" ht="21" customHeight="1">
      <c r="A9" s="65">
        <v>2</v>
      </c>
      <c r="B9" s="66"/>
      <c r="C9" s="66"/>
      <c r="D9" s="66"/>
      <c r="E9" s="67"/>
      <c r="F9" s="68"/>
    </row>
    <row r="10" spans="1:6" s="64" customFormat="1" ht="21" customHeight="1">
      <c r="A10" s="65">
        <v>3</v>
      </c>
      <c r="B10" s="66"/>
      <c r="C10" s="66"/>
      <c r="D10" s="66"/>
      <c r="E10" s="67"/>
      <c r="F10" s="68"/>
    </row>
    <row r="11" spans="1:6" s="64" customFormat="1" ht="21" customHeight="1">
      <c r="A11" s="65">
        <v>4</v>
      </c>
      <c r="B11" s="66"/>
      <c r="C11" s="66"/>
      <c r="D11" s="66"/>
      <c r="E11" s="67"/>
      <c r="F11" s="68"/>
    </row>
    <row r="12" spans="1:6" s="64" customFormat="1" ht="21" customHeight="1">
      <c r="A12" s="65">
        <v>5</v>
      </c>
      <c r="B12" s="66"/>
      <c r="C12" s="66"/>
      <c r="D12" s="66"/>
      <c r="E12" s="67"/>
      <c r="F12" s="68"/>
    </row>
    <row r="13" spans="1:6" s="64" customFormat="1" ht="21" customHeight="1">
      <c r="A13" s="65">
        <v>6</v>
      </c>
      <c r="B13" s="66"/>
      <c r="C13" s="66"/>
      <c r="D13" s="66"/>
      <c r="E13" s="67"/>
      <c r="F13" s="68"/>
    </row>
    <row r="14" spans="1:6" s="64" customFormat="1" ht="21" customHeight="1">
      <c r="A14" s="65">
        <v>7</v>
      </c>
      <c r="B14" s="66"/>
      <c r="C14" s="66"/>
      <c r="D14" s="66"/>
      <c r="E14" s="67"/>
      <c r="F14" s="68"/>
    </row>
    <row r="15" spans="1:6" s="64" customFormat="1" ht="21" customHeight="1">
      <c r="A15" s="65">
        <v>8</v>
      </c>
      <c r="B15" s="69" t="s">
        <v>70</v>
      </c>
      <c r="C15" s="66"/>
      <c r="D15" s="66"/>
      <c r="E15" s="67"/>
      <c r="F15" s="68"/>
    </row>
    <row r="16" spans="1:6" s="64" customFormat="1" ht="21" customHeight="1">
      <c r="A16" s="65"/>
      <c r="B16" s="66"/>
      <c r="C16" s="70"/>
      <c r="D16" s="66"/>
      <c r="E16" s="67"/>
      <c r="F16" s="68"/>
    </row>
    <row r="17" spans="1:9" s="64" customFormat="1" ht="21" customHeight="1">
      <c r="A17" s="284"/>
      <c r="B17" s="284"/>
      <c r="C17" s="66"/>
      <c r="D17" s="66"/>
      <c r="E17" s="67"/>
      <c r="F17" s="68"/>
    </row>
    <row r="18" spans="1:9" s="64" customFormat="1" ht="21" customHeight="1">
      <c r="A18" s="65"/>
      <c r="B18" s="66"/>
      <c r="C18" s="66"/>
      <c r="D18" s="66"/>
      <c r="E18" s="67"/>
      <c r="F18" s="68"/>
    </row>
    <row r="19" spans="1:9" s="64" customFormat="1" ht="21" customHeight="1">
      <c r="A19" s="65"/>
      <c r="B19" s="66"/>
      <c r="C19" s="66"/>
      <c r="D19" s="66"/>
      <c r="E19" s="67"/>
      <c r="F19" s="68"/>
    </row>
    <row r="20" spans="1:9" s="64" customFormat="1" ht="21" customHeight="1">
      <c r="A20" s="65"/>
      <c r="B20" s="66"/>
      <c r="C20" s="66"/>
      <c r="D20" s="66"/>
      <c r="E20" s="67"/>
      <c r="F20" s="68"/>
    </row>
    <row r="21" spans="1:9" s="64" customFormat="1" ht="21" customHeight="1">
      <c r="A21" s="65"/>
      <c r="B21" s="66"/>
      <c r="C21" s="66"/>
      <c r="D21" s="66"/>
      <c r="E21" s="67"/>
      <c r="F21" s="68"/>
    </row>
    <row r="22" spans="1:9" s="64" customFormat="1" ht="21" customHeight="1">
      <c r="A22" s="65"/>
      <c r="B22" s="66"/>
      <c r="C22" s="66"/>
      <c r="D22" s="66"/>
      <c r="E22" s="67"/>
      <c r="F22" s="68"/>
    </row>
    <row r="23" spans="1:9" s="64" customFormat="1" ht="21" customHeight="1">
      <c r="A23" s="65"/>
      <c r="B23" s="66"/>
      <c r="C23" s="66"/>
      <c r="D23" s="66"/>
      <c r="E23" s="67"/>
      <c r="F23" s="68"/>
    </row>
    <row r="24" spans="1:9" s="64" customFormat="1" ht="21" customHeight="1">
      <c r="A24" s="65"/>
      <c r="B24" s="69"/>
      <c r="C24" s="66"/>
      <c r="D24" s="66"/>
      <c r="E24" s="67"/>
      <c r="F24" s="68"/>
    </row>
    <row r="25" spans="1:9" s="64" customFormat="1" ht="21" customHeight="1">
      <c r="A25" s="65"/>
      <c r="B25" s="66"/>
      <c r="C25" s="70"/>
      <c r="D25" s="66"/>
      <c r="E25" s="67"/>
      <c r="F25" s="68"/>
    </row>
    <row r="26" spans="1:9" s="74" customFormat="1" ht="21" customHeight="1">
      <c r="A26" s="71"/>
      <c r="B26" s="279" t="s">
        <v>71</v>
      </c>
      <c r="C26" s="279"/>
      <c r="D26" s="279"/>
      <c r="E26" s="72"/>
      <c r="F26" s="73"/>
    </row>
    <row r="27" spans="1:9" s="75" customFormat="1" ht="22.5" customHeight="1">
      <c r="A27" s="280" t="s">
        <v>72</v>
      </c>
      <c r="B27" s="280"/>
      <c r="C27" s="3"/>
      <c r="D27" s="3"/>
      <c r="E27" s="3"/>
      <c r="F27" s="3"/>
    </row>
    <row r="28" spans="1:9" s="5" customFormat="1" ht="36.75" customHeight="1">
      <c r="A28" s="22" t="s">
        <v>17</v>
      </c>
      <c r="B28" s="281" t="s">
        <v>73</v>
      </c>
      <c r="C28" s="281"/>
      <c r="D28" s="281"/>
      <c r="E28" s="281"/>
      <c r="F28" s="281"/>
      <c r="G28" s="76"/>
      <c r="H28" s="76"/>
      <c r="I28" s="76"/>
    </row>
    <row r="29" spans="1:9" s="5" customFormat="1" ht="67.5" customHeight="1">
      <c r="A29" s="22" t="s">
        <v>18</v>
      </c>
      <c r="B29" s="263" t="s">
        <v>279</v>
      </c>
      <c r="C29" s="263"/>
      <c r="D29" s="263"/>
      <c r="E29" s="263"/>
      <c r="F29" s="263"/>
      <c r="G29" s="76"/>
      <c r="H29" s="76"/>
      <c r="I29" s="76"/>
    </row>
    <row r="30" spans="1:9" ht="20.25" customHeight="1">
      <c r="A30" s="22" t="s">
        <v>20</v>
      </c>
      <c r="B30" s="24" t="s">
        <v>74</v>
      </c>
      <c r="C30" s="24"/>
      <c r="D30" s="24"/>
      <c r="E30" s="24"/>
      <c r="F30" s="22"/>
    </row>
    <row r="31" spans="1:9" ht="20.25" customHeight="1">
      <c r="A31" s="22" t="s">
        <v>75</v>
      </c>
      <c r="B31" s="24" t="s">
        <v>76</v>
      </c>
      <c r="C31" s="24"/>
      <c r="D31" s="24"/>
      <c r="E31" s="24"/>
      <c r="F31" s="22"/>
    </row>
    <row r="32" spans="1:9" ht="20.25" customHeight="1">
      <c r="A32" s="77"/>
      <c r="B32" s="24"/>
      <c r="C32" s="24"/>
      <c r="D32" s="24"/>
      <c r="E32" s="24"/>
      <c r="F32" s="22"/>
    </row>
    <row r="33" spans="1:5" s="75" customFormat="1">
      <c r="A33" s="78"/>
      <c r="B33" s="3" t="s">
        <v>22</v>
      </c>
      <c r="C33" s="20" t="s">
        <v>77</v>
      </c>
      <c r="E33" s="3" t="s">
        <v>23</v>
      </c>
    </row>
  </sheetData>
  <mergeCells count="8">
    <mergeCell ref="B26:D26"/>
    <mergeCell ref="A27:B27"/>
    <mergeCell ref="B28:F28"/>
    <mergeCell ref="B29:F29"/>
    <mergeCell ref="A2:F2"/>
    <mergeCell ref="B4:F4"/>
    <mergeCell ref="A7:F7"/>
    <mergeCell ref="A17:B17"/>
  </mergeCells>
  <phoneticPr fontId="74" type="noConversion"/>
  <printOptions horizontalCentered="1"/>
  <pageMargins left="0.196527777777778" right="0.196527777777778" top="0.51180555555555496" bottom="0.51180555555555496" header="0.51180555555555496" footer="0.51180555555555496"/>
  <pageSetup paperSize="9" scale="9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19"/>
  <sheetViews>
    <sheetView topLeftCell="A13" zoomScaleNormal="100" zoomScalePageLayoutView="60" workbookViewId="0">
      <selection activeCell="J19" sqref="J19"/>
    </sheetView>
  </sheetViews>
  <sheetFormatPr defaultColWidth="8.875" defaultRowHeight="16.5"/>
  <cols>
    <col min="1" max="1" width="6.875" style="1" customWidth="1"/>
    <col min="2" max="2" width="12" style="1" customWidth="1"/>
    <col min="3" max="3" width="28.25" style="1" customWidth="1"/>
    <col min="4" max="4" width="15.5" style="1" customWidth="1"/>
    <col min="5" max="5" width="14.875" style="1" customWidth="1"/>
    <col min="6" max="6" width="14.5" style="1" customWidth="1"/>
    <col min="7" max="7" width="8.875" style="1"/>
    <col min="8" max="8" width="20.875" style="1" customWidth="1"/>
    <col min="9" max="1024" width="8.875" style="1"/>
  </cols>
  <sheetData>
    <row r="1" spans="1:8" ht="21.6" customHeight="1">
      <c r="A1" s="1" t="s">
        <v>78</v>
      </c>
      <c r="H1" s="6"/>
    </row>
    <row r="2" spans="1:8" ht="21.6" customHeight="1">
      <c r="A2" s="285" t="s">
        <v>1</v>
      </c>
      <c r="B2" s="285"/>
      <c r="C2" s="285"/>
      <c r="D2" s="285"/>
      <c r="E2" s="285"/>
      <c r="F2" s="285"/>
      <c r="G2" s="285"/>
      <c r="H2" s="285"/>
    </row>
    <row r="3" spans="1:8" ht="21.6" customHeight="1">
      <c r="A3" s="145"/>
      <c r="B3" s="145"/>
      <c r="C3" s="145">
        <v>114</v>
      </c>
      <c r="D3" s="145" t="s">
        <v>280</v>
      </c>
      <c r="E3" s="145"/>
      <c r="F3" s="145"/>
      <c r="G3" s="145"/>
      <c r="H3" s="145"/>
    </row>
    <row r="4" spans="1:8" ht="21.6" customHeight="1">
      <c r="A4" s="286"/>
      <c r="B4" s="286"/>
      <c r="C4" s="286"/>
      <c r="D4" s="64"/>
      <c r="E4" s="79"/>
      <c r="F4" s="80"/>
      <c r="G4" s="287" t="s">
        <v>3</v>
      </c>
      <c r="H4" s="287"/>
    </row>
    <row r="5" spans="1:8" ht="33" customHeight="1">
      <c r="A5" s="288" t="s">
        <v>79</v>
      </c>
      <c r="B5" s="288" t="s">
        <v>80</v>
      </c>
      <c r="C5" s="288" t="s">
        <v>81</v>
      </c>
      <c r="D5" s="289" t="s">
        <v>281</v>
      </c>
      <c r="E5" s="289" t="s">
        <v>282</v>
      </c>
      <c r="F5" s="288" t="s">
        <v>82</v>
      </c>
      <c r="G5" s="288" t="s">
        <v>83</v>
      </c>
      <c r="H5" s="288"/>
    </row>
    <row r="6" spans="1:8" ht="25.5" customHeight="1">
      <c r="A6" s="288"/>
      <c r="B6" s="288"/>
      <c r="C6" s="288"/>
      <c r="D6" s="288"/>
      <c r="E6" s="288"/>
      <c r="F6" s="288"/>
      <c r="G6" s="288"/>
      <c r="H6" s="288"/>
    </row>
    <row r="7" spans="1:8" s="86" customFormat="1" ht="36" customHeight="1">
      <c r="A7" s="81">
        <v>1</v>
      </c>
      <c r="B7" s="81"/>
      <c r="C7" s="82"/>
      <c r="D7" s="83"/>
      <c r="E7" s="84"/>
      <c r="F7" s="85"/>
      <c r="G7" s="290"/>
      <c r="H7" s="290"/>
    </row>
    <row r="8" spans="1:8" ht="39.950000000000003" customHeight="1">
      <c r="A8" s="81">
        <v>2</v>
      </c>
      <c r="B8" s="81"/>
      <c r="C8" s="87"/>
      <c r="D8" s="88"/>
      <c r="E8" s="89"/>
      <c r="F8" s="90"/>
      <c r="G8" s="290"/>
      <c r="H8" s="290"/>
    </row>
    <row r="9" spans="1:8" ht="39.950000000000003" customHeight="1">
      <c r="A9" s="81">
        <v>3</v>
      </c>
      <c r="B9" s="81"/>
      <c r="C9" s="91"/>
      <c r="D9" s="88"/>
      <c r="E9" s="89"/>
      <c r="F9" s="90"/>
      <c r="G9" s="290"/>
      <c r="H9" s="290"/>
    </row>
    <row r="10" spans="1:8" ht="39.950000000000003" customHeight="1">
      <c r="A10" s="81">
        <v>4</v>
      </c>
      <c r="B10" s="81"/>
      <c r="C10" s="91"/>
      <c r="D10" s="88"/>
      <c r="E10" s="89"/>
      <c r="F10" s="90"/>
      <c r="G10" s="290"/>
      <c r="H10" s="290"/>
    </row>
    <row r="11" spans="1:8" ht="39.950000000000003" customHeight="1">
      <c r="A11" s="81">
        <v>5</v>
      </c>
      <c r="B11" s="81"/>
      <c r="C11" s="91"/>
      <c r="D11" s="88"/>
      <c r="E11" s="89"/>
      <c r="F11" s="90"/>
      <c r="G11" s="290"/>
      <c r="H11" s="290"/>
    </row>
    <row r="12" spans="1:8" ht="39.950000000000003" customHeight="1">
      <c r="A12" s="81">
        <v>6</v>
      </c>
      <c r="B12" s="81"/>
      <c r="C12" s="91"/>
      <c r="D12" s="88"/>
      <c r="E12" s="89"/>
      <c r="F12" s="90"/>
      <c r="G12" s="290"/>
      <c r="H12" s="290"/>
    </row>
    <row r="13" spans="1:8" ht="39.950000000000003" customHeight="1">
      <c r="A13" s="81">
        <v>7</v>
      </c>
      <c r="B13" s="81"/>
      <c r="C13" s="91"/>
      <c r="D13" s="88"/>
      <c r="E13" s="89"/>
      <c r="F13" s="90"/>
      <c r="G13" s="290"/>
      <c r="H13" s="290"/>
    </row>
    <row r="14" spans="1:8" ht="39.950000000000003" customHeight="1">
      <c r="A14" s="81">
        <v>8</v>
      </c>
      <c r="B14" s="81"/>
      <c r="C14" s="91"/>
      <c r="D14" s="88"/>
      <c r="E14" s="89"/>
      <c r="F14" s="90"/>
      <c r="G14" s="290"/>
      <c r="H14" s="290"/>
    </row>
    <row r="15" spans="1:8" ht="39.950000000000003" customHeight="1">
      <c r="A15" s="81">
        <v>9</v>
      </c>
      <c r="B15" s="81"/>
      <c r="C15" s="92" t="s">
        <v>84</v>
      </c>
      <c r="D15" s="88"/>
      <c r="E15" s="89"/>
      <c r="F15" s="90"/>
      <c r="G15" s="290"/>
      <c r="H15" s="290"/>
    </row>
    <row r="16" spans="1:8" s="7" customFormat="1" ht="34.5" customHeight="1">
      <c r="A16" s="292" t="s">
        <v>15</v>
      </c>
      <c r="B16" s="292"/>
      <c r="C16" s="292"/>
      <c r="D16" s="93">
        <f>SUM(D7:D15)</f>
        <v>0</v>
      </c>
      <c r="E16" s="93">
        <f>SUM(E7:E15)</f>
        <v>0</v>
      </c>
      <c r="F16" s="290"/>
      <c r="G16" s="290"/>
      <c r="H16" s="290"/>
    </row>
    <row r="17" spans="1:8" s="7" customFormat="1" ht="39.950000000000003" customHeight="1">
      <c r="A17" s="94"/>
      <c r="B17" s="58" t="s">
        <v>22</v>
      </c>
      <c r="C17" s="95" t="s">
        <v>77</v>
      </c>
      <c r="E17" s="96" t="s">
        <v>23</v>
      </c>
      <c r="F17" s="96"/>
      <c r="H17" s="97"/>
    </row>
    <row r="18" spans="1:8" ht="30" customHeight="1">
      <c r="B18" s="19" t="s">
        <v>72</v>
      </c>
      <c r="C18" s="19"/>
      <c r="D18" s="19"/>
      <c r="G18" s="20"/>
    </row>
    <row r="19" spans="1:8" ht="78.75" customHeight="1">
      <c r="A19" s="98"/>
      <c r="B19" s="291" t="s">
        <v>283</v>
      </c>
      <c r="C19" s="291"/>
      <c r="D19" s="291"/>
      <c r="E19" s="291"/>
      <c r="F19" s="291"/>
      <c r="G19" s="291"/>
      <c r="H19" s="291"/>
    </row>
  </sheetData>
  <mergeCells count="22">
    <mergeCell ref="B19:H19"/>
    <mergeCell ref="G12:H12"/>
    <mergeCell ref="G13:H13"/>
    <mergeCell ref="G14:H14"/>
    <mergeCell ref="G15:H15"/>
    <mergeCell ref="A16:C16"/>
    <mergeCell ref="F16:H16"/>
    <mergeCell ref="G7:H7"/>
    <mergeCell ref="G8:H8"/>
    <mergeCell ref="G9:H9"/>
    <mergeCell ref="G10:H10"/>
    <mergeCell ref="G11:H11"/>
    <mergeCell ref="A2:H2"/>
    <mergeCell ref="A4:C4"/>
    <mergeCell ref="G4:H4"/>
    <mergeCell ref="A5:A6"/>
    <mergeCell ref="B5:B6"/>
    <mergeCell ref="C5:C6"/>
    <mergeCell ref="D5:D6"/>
    <mergeCell ref="E5:E6"/>
    <mergeCell ref="F5:F6"/>
    <mergeCell ref="G5:H6"/>
  </mergeCells>
  <phoneticPr fontId="74" type="noConversion"/>
  <printOptions horizontalCentered="1"/>
  <pageMargins left="0.196527777777778" right="0.196527777777778" top="0.39374999999999999" bottom="0" header="0.39374999999999999" footer="0"/>
  <pageSetup paperSize="9" scale="88"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27751-B729-4626-9F43-40F06BB96FD7}">
  <sheetPr>
    <pageSetUpPr fitToPage="1"/>
  </sheetPr>
  <dimension ref="A1:L87"/>
  <sheetViews>
    <sheetView view="pageBreakPreview" topLeftCell="A19" zoomScale="90" zoomScaleNormal="100" zoomScaleSheetLayoutView="90" workbookViewId="0">
      <selection activeCell="E85" sqref="E85"/>
    </sheetView>
  </sheetViews>
  <sheetFormatPr defaultColWidth="8.375" defaultRowHeight="16.5"/>
  <cols>
    <col min="1" max="1" width="4.5" style="169" customWidth="1"/>
    <col min="2" max="2" width="11.375" style="169" customWidth="1"/>
    <col min="3" max="3" width="43.125" style="170" customWidth="1"/>
    <col min="4" max="5" width="22.125" style="147" customWidth="1"/>
    <col min="6" max="6" width="28.25" style="146" customWidth="1"/>
    <col min="7" max="7" width="26" style="146" customWidth="1"/>
    <col min="8" max="8" width="8.375" style="146" customWidth="1"/>
    <col min="9" max="9" width="15.75" style="146" customWidth="1"/>
    <col min="10" max="10" width="3.5" style="146" customWidth="1"/>
    <col min="11" max="11" width="25.25" style="117" customWidth="1"/>
    <col min="12" max="16384" width="8.375" style="146"/>
  </cols>
  <sheetData>
    <row r="1" spans="1:11" ht="27.75">
      <c r="A1" s="293" t="s">
        <v>117</v>
      </c>
      <c r="B1" s="293"/>
      <c r="C1" s="293"/>
      <c r="D1" s="293"/>
      <c r="E1" s="293"/>
      <c r="F1" s="293"/>
      <c r="G1" s="293"/>
    </row>
    <row r="2" spans="1:11" ht="25.5">
      <c r="A2" s="294" t="s">
        <v>284</v>
      </c>
      <c r="B2" s="294"/>
      <c r="C2" s="294"/>
      <c r="D2" s="294"/>
      <c r="E2" s="294"/>
      <c r="F2" s="294"/>
      <c r="G2" s="294"/>
    </row>
    <row r="3" spans="1:11" ht="20.25" thickBot="1">
      <c r="A3" s="295"/>
      <c r="B3" s="295"/>
      <c r="C3" s="295"/>
      <c r="F3" s="296" t="s">
        <v>118</v>
      </c>
      <c r="G3" s="296"/>
    </row>
    <row r="4" spans="1:11" ht="24" customHeight="1">
      <c r="A4" s="297" t="s">
        <v>119</v>
      </c>
      <c r="B4" s="299" t="s">
        <v>120</v>
      </c>
      <c r="C4" s="299" t="s">
        <v>121</v>
      </c>
      <c r="D4" s="301" t="s">
        <v>122</v>
      </c>
      <c r="E4" s="301" t="s">
        <v>285</v>
      </c>
      <c r="F4" s="299" t="s">
        <v>123</v>
      </c>
      <c r="G4" s="303"/>
    </row>
    <row r="5" spans="1:11" ht="29.25" customHeight="1">
      <c r="A5" s="298"/>
      <c r="B5" s="300"/>
      <c r="C5" s="300"/>
      <c r="D5" s="302" t="s">
        <v>124</v>
      </c>
      <c r="E5" s="302" t="s">
        <v>124</v>
      </c>
      <c r="F5" s="300"/>
      <c r="G5" s="304"/>
    </row>
    <row r="6" spans="1:11" s="152" customFormat="1" ht="36" customHeight="1">
      <c r="A6" s="148">
        <v>1</v>
      </c>
      <c r="B6" s="149" t="s">
        <v>125</v>
      </c>
      <c r="C6" s="150" t="s">
        <v>126</v>
      </c>
      <c r="D6" s="151">
        <v>120000</v>
      </c>
      <c r="E6" s="151">
        <v>120000</v>
      </c>
      <c r="F6" s="305" t="s">
        <v>286</v>
      </c>
      <c r="G6" s="306"/>
      <c r="K6" s="118"/>
    </row>
    <row r="7" spans="1:11" s="152" customFormat="1" ht="40.5" customHeight="1">
      <c r="A7" s="148">
        <v>2</v>
      </c>
      <c r="B7" s="149" t="s">
        <v>125</v>
      </c>
      <c r="C7" s="150" t="s">
        <v>127</v>
      </c>
      <c r="D7" s="151">
        <v>99000</v>
      </c>
      <c r="E7" s="151">
        <v>130000</v>
      </c>
      <c r="F7" s="305" t="s">
        <v>287</v>
      </c>
      <c r="G7" s="306"/>
      <c r="K7" s="118"/>
    </row>
    <row r="8" spans="1:11" s="152" customFormat="1" ht="34.5" customHeight="1">
      <c r="A8" s="148">
        <v>3</v>
      </c>
      <c r="B8" s="149" t="s">
        <v>125</v>
      </c>
      <c r="C8" s="150" t="s">
        <v>128</v>
      </c>
      <c r="D8" s="151">
        <v>12000</v>
      </c>
      <c r="E8" s="151">
        <v>12000</v>
      </c>
      <c r="F8" s="305" t="s">
        <v>288</v>
      </c>
      <c r="G8" s="306"/>
      <c r="K8" s="118"/>
    </row>
    <row r="9" spans="1:11" s="152" customFormat="1" ht="86.25" customHeight="1">
      <c r="A9" s="148">
        <v>4</v>
      </c>
      <c r="B9" s="149" t="s">
        <v>85</v>
      </c>
      <c r="C9" s="150" t="s">
        <v>86</v>
      </c>
      <c r="D9" s="151">
        <v>250000</v>
      </c>
      <c r="E9" s="151">
        <v>250000</v>
      </c>
      <c r="F9" s="307" t="s">
        <v>289</v>
      </c>
      <c r="G9" s="308"/>
      <c r="K9" s="118"/>
    </row>
    <row r="10" spans="1:11" s="152" customFormat="1" ht="43.5" customHeight="1">
      <c r="A10" s="148">
        <v>5</v>
      </c>
      <c r="B10" s="149" t="s">
        <v>85</v>
      </c>
      <c r="C10" s="150" t="s">
        <v>129</v>
      </c>
      <c r="D10" s="151">
        <v>99000</v>
      </c>
      <c r="E10" s="151">
        <v>99000</v>
      </c>
      <c r="F10" s="305" t="s">
        <v>290</v>
      </c>
      <c r="G10" s="306"/>
      <c r="K10" s="118"/>
    </row>
    <row r="11" spans="1:11" s="152" customFormat="1" ht="71.25" customHeight="1">
      <c r="A11" s="148">
        <v>6</v>
      </c>
      <c r="B11" s="149" t="s">
        <v>130</v>
      </c>
      <c r="C11" s="150" t="s">
        <v>131</v>
      </c>
      <c r="D11" s="151">
        <v>57000</v>
      </c>
      <c r="E11" s="151">
        <v>94500</v>
      </c>
      <c r="F11" s="305" t="s">
        <v>291</v>
      </c>
      <c r="G11" s="306"/>
      <c r="K11" s="118"/>
    </row>
    <row r="12" spans="1:11" s="152" customFormat="1" ht="35.25" customHeight="1">
      <c r="A12" s="148">
        <v>7</v>
      </c>
      <c r="B12" s="149" t="s">
        <v>130</v>
      </c>
      <c r="C12" s="150" t="s">
        <v>132</v>
      </c>
      <c r="D12" s="153">
        <v>0</v>
      </c>
      <c r="E12" s="153">
        <v>0</v>
      </c>
      <c r="F12" s="305" t="s">
        <v>292</v>
      </c>
      <c r="G12" s="306"/>
      <c r="K12" s="118"/>
    </row>
    <row r="13" spans="1:11" s="152" customFormat="1" ht="35.25" customHeight="1">
      <c r="A13" s="148">
        <v>8</v>
      </c>
      <c r="B13" s="149" t="s">
        <v>130</v>
      </c>
      <c r="C13" s="150" t="s">
        <v>133</v>
      </c>
      <c r="D13" s="153">
        <v>0</v>
      </c>
      <c r="E13" s="153">
        <v>0</v>
      </c>
      <c r="F13" s="305" t="s">
        <v>293</v>
      </c>
      <c r="G13" s="306"/>
      <c r="K13" s="118"/>
    </row>
    <row r="14" spans="1:11" s="152" customFormat="1" ht="49.5" customHeight="1">
      <c r="A14" s="148">
        <v>9</v>
      </c>
      <c r="B14" s="149" t="s">
        <v>130</v>
      </c>
      <c r="C14" s="150" t="s">
        <v>134</v>
      </c>
      <c r="D14" s="153">
        <v>0</v>
      </c>
      <c r="E14" s="153">
        <v>0</v>
      </c>
      <c r="F14" s="305" t="s">
        <v>294</v>
      </c>
      <c r="G14" s="306"/>
      <c r="K14" s="118"/>
    </row>
    <row r="15" spans="1:11" s="152" customFormat="1" ht="36.75" customHeight="1">
      <c r="A15" s="148">
        <v>10</v>
      </c>
      <c r="B15" s="149" t="s">
        <v>130</v>
      </c>
      <c r="C15" s="150" t="s">
        <v>135</v>
      </c>
      <c r="D15" s="153">
        <v>0</v>
      </c>
      <c r="E15" s="153">
        <v>0</v>
      </c>
      <c r="F15" s="305" t="s">
        <v>295</v>
      </c>
      <c r="G15" s="306"/>
      <c r="K15" s="118"/>
    </row>
    <row r="16" spans="1:11" s="152" customFormat="1" ht="42" customHeight="1">
      <c r="A16" s="148">
        <v>11</v>
      </c>
      <c r="B16" s="149" t="s">
        <v>130</v>
      </c>
      <c r="C16" s="119" t="s">
        <v>136</v>
      </c>
      <c r="D16" s="153">
        <v>0</v>
      </c>
      <c r="E16" s="153">
        <v>0</v>
      </c>
      <c r="F16" s="305" t="s">
        <v>296</v>
      </c>
      <c r="G16" s="306"/>
      <c r="K16" s="118"/>
    </row>
    <row r="17" spans="1:11" s="152" customFormat="1" ht="52.5" customHeight="1">
      <c r="A17" s="148">
        <v>12</v>
      </c>
      <c r="B17" s="149" t="s">
        <v>130</v>
      </c>
      <c r="C17" s="150" t="s">
        <v>137</v>
      </c>
      <c r="D17" s="153">
        <v>46000</v>
      </c>
      <c r="E17" s="153">
        <v>46000</v>
      </c>
      <c r="F17" s="305" t="s">
        <v>138</v>
      </c>
      <c r="G17" s="306"/>
      <c r="K17" s="118"/>
    </row>
    <row r="18" spans="1:11" s="152" customFormat="1" ht="42.75" customHeight="1">
      <c r="A18" s="148">
        <v>13</v>
      </c>
      <c r="B18" s="149" t="s">
        <v>139</v>
      </c>
      <c r="C18" s="154" t="s">
        <v>140</v>
      </c>
      <c r="D18" s="151">
        <v>60000</v>
      </c>
      <c r="E18" s="151">
        <v>420000</v>
      </c>
      <c r="F18" s="309" t="s">
        <v>297</v>
      </c>
      <c r="G18" s="310"/>
      <c r="K18" s="118"/>
    </row>
    <row r="19" spans="1:11" s="152" customFormat="1" ht="45" customHeight="1">
      <c r="A19" s="148">
        <v>14</v>
      </c>
      <c r="B19" s="149" t="s">
        <v>139</v>
      </c>
      <c r="C19" s="155" t="s">
        <v>141</v>
      </c>
      <c r="D19" s="153">
        <v>0</v>
      </c>
      <c r="E19" s="153">
        <v>6600</v>
      </c>
      <c r="F19" s="309" t="s">
        <v>298</v>
      </c>
      <c r="G19" s="310"/>
      <c r="K19" s="118"/>
    </row>
    <row r="20" spans="1:11" s="152" customFormat="1" ht="36.75" customHeight="1">
      <c r="A20" s="148">
        <v>15</v>
      </c>
      <c r="B20" s="149" t="s">
        <v>139</v>
      </c>
      <c r="C20" s="155" t="s">
        <v>142</v>
      </c>
      <c r="D20" s="151">
        <v>20000</v>
      </c>
      <c r="E20" s="151">
        <v>0</v>
      </c>
      <c r="F20" s="305"/>
      <c r="G20" s="306"/>
      <c r="K20" s="118"/>
    </row>
    <row r="21" spans="1:11" s="152" customFormat="1" ht="34.5" customHeight="1">
      <c r="A21" s="148">
        <v>16</v>
      </c>
      <c r="B21" s="149" t="s">
        <v>139</v>
      </c>
      <c r="C21" s="155" t="s">
        <v>143</v>
      </c>
      <c r="D21" s="151">
        <v>294000</v>
      </c>
      <c r="E21" s="151">
        <v>294000</v>
      </c>
      <c r="F21" s="305" t="s">
        <v>144</v>
      </c>
      <c r="G21" s="306"/>
      <c r="K21" s="118"/>
    </row>
    <row r="22" spans="1:11" s="152" customFormat="1" ht="56.25" customHeight="1">
      <c r="A22" s="148">
        <v>17</v>
      </c>
      <c r="B22" s="149" t="s">
        <v>139</v>
      </c>
      <c r="C22" s="150" t="s">
        <v>145</v>
      </c>
      <c r="D22" s="151">
        <v>103500</v>
      </c>
      <c r="E22" s="151">
        <v>85000</v>
      </c>
      <c r="F22" s="309" t="s">
        <v>299</v>
      </c>
      <c r="G22" s="310"/>
      <c r="K22" s="118"/>
    </row>
    <row r="23" spans="1:11" s="152" customFormat="1" ht="113.25" customHeight="1">
      <c r="A23" s="148">
        <v>18</v>
      </c>
      <c r="B23" s="149" t="s">
        <v>139</v>
      </c>
      <c r="C23" s="150" t="s">
        <v>146</v>
      </c>
      <c r="D23" s="151">
        <v>224400</v>
      </c>
      <c r="E23" s="151">
        <v>224400</v>
      </c>
      <c r="F23" s="311"/>
      <c r="G23" s="312"/>
      <c r="K23" s="118"/>
    </row>
    <row r="24" spans="1:11" s="152" customFormat="1" ht="30" customHeight="1">
      <c r="A24" s="148">
        <v>19</v>
      </c>
      <c r="B24" s="149" t="s">
        <v>139</v>
      </c>
      <c r="C24" s="150" t="s">
        <v>147</v>
      </c>
      <c r="D24" s="151">
        <v>98000</v>
      </c>
      <c r="E24" s="313">
        <v>1000000</v>
      </c>
      <c r="F24" s="315" t="s">
        <v>300</v>
      </c>
      <c r="G24" s="316"/>
      <c r="K24" s="118"/>
    </row>
    <row r="25" spans="1:11" s="152" customFormat="1" ht="30" customHeight="1">
      <c r="A25" s="148">
        <v>20</v>
      </c>
      <c r="B25" s="149" t="s">
        <v>139</v>
      </c>
      <c r="C25" s="150" t="s">
        <v>301</v>
      </c>
      <c r="D25" s="151">
        <v>98000</v>
      </c>
      <c r="E25" s="314"/>
      <c r="F25" s="317"/>
      <c r="G25" s="318"/>
      <c r="K25" s="118"/>
    </row>
    <row r="26" spans="1:11" s="152" customFormat="1" ht="52.5" customHeight="1">
      <c r="A26" s="148">
        <v>21</v>
      </c>
      <c r="B26" s="149" t="s">
        <v>139</v>
      </c>
      <c r="C26" s="150" t="s">
        <v>302</v>
      </c>
      <c r="D26" s="153">
        <v>0</v>
      </c>
      <c r="E26" s="153">
        <v>17000</v>
      </c>
      <c r="F26" s="309" t="s">
        <v>303</v>
      </c>
      <c r="G26" s="310"/>
      <c r="K26" s="118"/>
    </row>
    <row r="27" spans="1:11" s="152" customFormat="1" ht="30" customHeight="1">
      <c r="A27" s="148">
        <v>22</v>
      </c>
      <c r="B27" s="149" t="s">
        <v>139</v>
      </c>
      <c r="C27" s="150" t="s">
        <v>148</v>
      </c>
      <c r="D27" s="151">
        <v>98000</v>
      </c>
      <c r="E27" s="151">
        <v>0</v>
      </c>
      <c r="F27" s="305"/>
      <c r="G27" s="306"/>
      <c r="K27" s="118"/>
    </row>
    <row r="28" spans="1:11" s="152" customFormat="1" ht="30" customHeight="1">
      <c r="A28" s="148">
        <v>23</v>
      </c>
      <c r="B28" s="149" t="s">
        <v>139</v>
      </c>
      <c r="C28" s="150" t="s">
        <v>149</v>
      </c>
      <c r="D28" s="151">
        <v>39600</v>
      </c>
      <c r="E28" s="151">
        <v>48000</v>
      </c>
      <c r="F28" s="309" t="s">
        <v>304</v>
      </c>
      <c r="G28" s="310"/>
      <c r="K28" s="118"/>
    </row>
    <row r="29" spans="1:11" s="152" customFormat="1" ht="30" customHeight="1">
      <c r="A29" s="148">
        <v>24</v>
      </c>
      <c r="B29" s="149" t="s">
        <v>139</v>
      </c>
      <c r="C29" s="150" t="s">
        <v>150</v>
      </c>
      <c r="D29" s="151">
        <v>52200</v>
      </c>
      <c r="E29" s="151">
        <v>57600</v>
      </c>
      <c r="F29" s="309" t="s">
        <v>304</v>
      </c>
      <c r="G29" s="310"/>
      <c r="K29" s="118"/>
    </row>
    <row r="30" spans="1:11" s="152" customFormat="1" ht="30" customHeight="1">
      <c r="A30" s="148">
        <v>25</v>
      </c>
      <c r="B30" s="149" t="s">
        <v>139</v>
      </c>
      <c r="C30" s="150" t="s">
        <v>151</v>
      </c>
      <c r="D30" s="151">
        <v>52200</v>
      </c>
      <c r="E30" s="151">
        <v>57600</v>
      </c>
      <c r="F30" s="309" t="s">
        <v>304</v>
      </c>
      <c r="G30" s="310"/>
      <c r="K30" s="118"/>
    </row>
    <row r="31" spans="1:11" s="152" customFormat="1" ht="30" customHeight="1">
      <c r="A31" s="148">
        <v>26</v>
      </c>
      <c r="B31" s="149" t="s">
        <v>139</v>
      </c>
      <c r="C31" s="150" t="s">
        <v>152</v>
      </c>
      <c r="D31" s="151">
        <v>483456</v>
      </c>
      <c r="E31" s="151">
        <v>555480</v>
      </c>
      <c r="F31" s="309" t="s">
        <v>304</v>
      </c>
      <c r="G31" s="310"/>
      <c r="K31" s="120"/>
    </row>
    <row r="32" spans="1:11" s="152" customFormat="1" ht="35.25" customHeight="1">
      <c r="A32" s="148">
        <v>27</v>
      </c>
      <c r="B32" s="149" t="s">
        <v>139</v>
      </c>
      <c r="C32" s="150" t="s">
        <v>153</v>
      </c>
      <c r="D32" s="151">
        <v>33600</v>
      </c>
      <c r="E32" s="151">
        <v>36000</v>
      </c>
      <c r="F32" s="309" t="s">
        <v>304</v>
      </c>
      <c r="G32" s="310"/>
      <c r="K32" s="118"/>
    </row>
    <row r="33" spans="1:12" s="152" customFormat="1" ht="31.5" customHeight="1">
      <c r="A33" s="148">
        <v>28</v>
      </c>
      <c r="B33" s="149" t="s">
        <v>139</v>
      </c>
      <c r="C33" s="156" t="s">
        <v>154</v>
      </c>
      <c r="D33" s="151">
        <v>47112</v>
      </c>
      <c r="E33" s="151">
        <v>48000</v>
      </c>
      <c r="F33" s="309" t="s">
        <v>304</v>
      </c>
      <c r="G33" s="310"/>
      <c r="K33" s="118"/>
    </row>
    <row r="34" spans="1:12" s="152" customFormat="1" ht="31.5" customHeight="1">
      <c r="A34" s="148">
        <v>29</v>
      </c>
      <c r="B34" s="149" t="s">
        <v>139</v>
      </c>
      <c r="C34" s="150" t="s">
        <v>155</v>
      </c>
      <c r="D34" s="151">
        <v>45000</v>
      </c>
      <c r="E34" s="151">
        <v>50400</v>
      </c>
      <c r="F34" s="309" t="s">
        <v>304</v>
      </c>
      <c r="G34" s="310"/>
      <c r="K34" s="118"/>
    </row>
    <row r="35" spans="1:12" s="152" customFormat="1" ht="31.5" customHeight="1">
      <c r="A35" s="148">
        <v>30</v>
      </c>
      <c r="B35" s="149" t="s">
        <v>139</v>
      </c>
      <c r="C35" s="150" t="s">
        <v>156</v>
      </c>
      <c r="D35" s="151">
        <v>27720</v>
      </c>
      <c r="E35" s="151">
        <v>30000</v>
      </c>
      <c r="F35" s="309" t="s">
        <v>304</v>
      </c>
      <c r="G35" s="310"/>
      <c r="K35" s="118"/>
    </row>
    <row r="36" spans="1:12" s="152" customFormat="1" ht="31.5" customHeight="1">
      <c r="A36" s="148">
        <v>31</v>
      </c>
      <c r="B36" s="149" t="s">
        <v>139</v>
      </c>
      <c r="C36" s="150" t="s">
        <v>157</v>
      </c>
      <c r="D36" s="153">
        <v>37800</v>
      </c>
      <c r="E36" s="153">
        <v>43200</v>
      </c>
      <c r="F36" s="309" t="s">
        <v>304</v>
      </c>
      <c r="G36" s="310"/>
      <c r="K36" s="118"/>
    </row>
    <row r="37" spans="1:12" s="152" customFormat="1" ht="31.5" customHeight="1">
      <c r="A37" s="148">
        <v>32</v>
      </c>
      <c r="B37" s="149" t="s">
        <v>139</v>
      </c>
      <c r="C37" s="150" t="s">
        <v>158</v>
      </c>
      <c r="D37" s="153">
        <v>37800</v>
      </c>
      <c r="E37" s="153">
        <v>43200</v>
      </c>
      <c r="F37" s="309" t="s">
        <v>304</v>
      </c>
      <c r="G37" s="310"/>
      <c r="K37" s="118"/>
    </row>
    <row r="38" spans="1:12" s="152" customFormat="1" ht="35.25" customHeight="1">
      <c r="A38" s="148">
        <v>33</v>
      </c>
      <c r="B38" s="149" t="s">
        <v>139</v>
      </c>
      <c r="C38" s="156" t="s">
        <v>159</v>
      </c>
      <c r="D38" s="153">
        <v>0</v>
      </c>
      <c r="E38" s="153"/>
      <c r="F38" s="305" t="s">
        <v>305</v>
      </c>
      <c r="G38" s="306"/>
      <c r="K38" s="118"/>
    </row>
    <row r="39" spans="1:12" s="152" customFormat="1" ht="35.25" customHeight="1">
      <c r="A39" s="148">
        <v>34</v>
      </c>
      <c r="B39" s="149" t="s">
        <v>139</v>
      </c>
      <c r="C39" s="156" t="s">
        <v>160</v>
      </c>
      <c r="D39" s="153">
        <v>0</v>
      </c>
      <c r="E39" s="153"/>
      <c r="F39" s="305" t="s">
        <v>306</v>
      </c>
      <c r="G39" s="306"/>
      <c r="J39" s="319"/>
      <c r="K39" s="319"/>
      <c r="L39" s="319"/>
    </row>
    <row r="40" spans="1:12" s="152" customFormat="1" ht="35.25" customHeight="1">
      <c r="A40" s="148">
        <v>35</v>
      </c>
      <c r="B40" s="149" t="s">
        <v>139</v>
      </c>
      <c r="C40" s="150" t="s">
        <v>161</v>
      </c>
      <c r="D40" s="153">
        <v>0</v>
      </c>
      <c r="E40" s="153"/>
      <c r="F40" s="305" t="s">
        <v>307</v>
      </c>
      <c r="G40" s="306"/>
      <c r="K40" s="118"/>
    </row>
    <row r="41" spans="1:12" s="152" customFormat="1" ht="35.25" customHeight="1">
      <c r="A41" s="148">
        <v>36</v>
      </c>
      <c r="B41" s="149" t="s">
        <v>139</v>
      </c>
      <c r="C41" s="156" t="s">
        <v>162</v>
      </c>
      <c r="D41" s="153">
        <v>0</v>
      </c>
      <c r="E41" s="153"/>
      <c r="F41" s="305" t="s">
        <v>308</v>
      </c>
      <c r="G41" s="306"/>
      <c r="J41" s="157"/>
      <c r="K41" s="157"/>
      <c r="L41" s="157"/>
    </row>
    <row r="42" spans="1:12" s="152" customFormat="1" ht="39" customHeight="1">
      <c r="A42" s="148">
        <v>37</v>
      </c>
      <c r="B42" s="149" t="s">
        <v>139</v>
      </c>
      <c r="C42" s="150" t="s">
        <v>163</v>
      </c>
      <c r="D42" s="151">
        <v>450000</v>
      </c>
      <c r="E42" s="151">
        <v>500000</v>
      </c>
      <c r="F42" s="309" t="s">
        <v>309</v>
      </c>
      <c r="G42" s="310"/>
      <c r="K42" s="118"/>
    </row>
    <row r="43" spans="1:12" s="152" customFormat="1" ht="37.5" customHeight="1">
      <c r="A43" s="148">
        <v>38</v>
      </c>
      <c r="B43" s="149" t="s">
        <v>139</v>
      </c>
      <c r="C43" s="150" t="s">
        <v>164</v>
      </c>
      <c r="D43" s="151">
        <v>100000</v>
      </c>
      <c r="E43" s="151">
        <v>100000</v>
      </c>
      <c r="F43" s="305" t="s">
        <v>165</v>
      </c>
      <c r="G43" s="306"/>
      <c r="K43" s="118"/>
    </row>
    <row r="44" spans="1:12" s="152" customFormat="1" ht="38.25" customHeight="1">
      <c r="A44" s="148">
        <v>39</v>
      </c>
      <c r="B44" s="149" t="s">
        <v>139</v>
      </c>
      <c r="C44" s="150" t="s">
        <v>166</v>
      </c>
      <c r="D44" s="151">
        <v>55000</v>
      </c>
      <c r="E44" s="151">
        <v>55000</v>
      </c>
      <c r="F44" s="309" t="s">
        <v>310</v>
      </c>
      <c r="G44" s="310"/>
      <c r="K44" s="118"/>
    </row>
    <row r="45" spans="1:12" s="152" customFormat="1" ht="35.25" customHeight="1">
      <c r="A45" s="148">
        <v>40</v>
      </c>
      <c r="B45" s="149" t="s">
        <v>139</v>
      </c>
      <c r="C45" s="150" t="s">
        <v>167</v>
      </c>
      <c r="D45" s="151">
        <v>100000</v>
      </c>
      <c r="E45" s="151">
        <v>145000</v>
      </c>
      <c r="F45" s="309" t="s">
        <v>310</v>
      </c>
      <c r="G45" s="310"/>
      <c r="K45" s="118"/>
    </row>
    <row r="46" spans="1:12" s="152" customFormat="1" ht="51" customHeight="1">
      <c r="A46" s="148">
        <v>41</v>
      </c>
      <c r="B46" s="149" t="s">
        <v>139</v>
      </c>
      <c r="C46" s="150" t="s">
        <v>168</v>
      </c>
      <c r="D46" s="151">
        <v>300000</v>
      </c>
      <c r="E46" s="151">
        <v>300000</v>
      </c>
      <c r="F46" s="320" t="s">
        <v>169</v>
      </c>
      <c r="G46" s="306"/>
      <c r="K46" s="118"/>
    </row>
    <row r="47" spans="1:12" s="152" customFormat="1" ht="33" customHeight="1">
      <c r="A47" s="148">
        <v>42</v>
      </c>
      <c r="B47" s="149" t="s">
        <v>139</v>
      </c>
      <c r="C47" s="150" t="s">
        <v>170</v>
      </c>
      <c r="D47" s="151">
        <v>100000</v>
      </c>
      <c r="E47" s="151">
        <v>145000</v>
      </c>
      <c r="F47" s="309" t="s">
        <v>310</v>
      </c>
      <c r="G47" s="310"/>
      <c r="K47" s="118"/>
    </row>
    <row r="48" spans="1:12" s="152" customFormat="1" ht="43.5" customHeight="1">
      <c r="A48" s="148">
        <v>43</v>
      </c>
      <c r="B48" s="149" t="s">
        <v>139</v>
      </c>
      <c r="C48" s="150" t="s">
        <v>171</v>
      </c>
      <c r="D48" s="151">
        <v>425270</v>
      </c>
      <c r="E48" s="158">
        <v>402000</v>
      </c>
      <c r="F48" s="309" t="s">
        <v>311</v>
      </c>
      <c r="G48" s="310"/>
      <c r="K48" s="118"/>
    </row>
    <row r="49" spans="1:11" s="152" customFormat="1" ht="54" customHeight="1">
      <c r="A49" s="148">
        <v>44</v>
      </c>
      <c r="B49" s="149" t="s">
        <v>139</v>
      </c>
      <c r="C49" s="150" t="s">
        <v>172</v>
      </c>
      <c r="D49" s="151">
        <v>660000</v>
      </c>
      <c r="E49" s="158">
        <v>663000</v>
      </c>
      <c r="F49" s="309" t="s">
        <v>312</v>
      </c>
      <c r="G49" s="310"/>
      <c r="K49" s="118"/>
    </row>
    <row r="50" spans="1:11" s="152" customFormat="1" ht="35.25" customHeight="1">
      <c r="A50" s="148">
        <v>45</v>
      </c>
      <c r="B50" s="149" t="s">
        <v>139</v>
      </c>
      <c r="C50" s="150" t="s">
        <v>173</v>
      </c>
      <c r="D50" s="151">
        <v>258600</v>
      </c>
      <c r="E50" s="158">
        <v>305440</v>
      </c>
      <c r="F50" s="309" t="s">
        <v>313</v>
      </c>
      <c r="G50" s="310"/>
      <c r="K50" s="118"/>
    </row>
    <row r="51" spans="1:11" s="152" customFormat="1" ht="35.25" customHeight="1">
      <c r="A51" s="148">
        <v>46</v>
      </c>
      <c r="B51" s="149" t="s">
        <v>139</v>
      </c>
      <c r="C51" s="150" t="s">
        <v>174</v>
      </c>
      <c r="D51" s="151">
        <v>239400</v>
      </c>
      <c r="E51" s="158">
        <v>283620</v>
      </c>
      <c r="F51" s="309"/>
      <c r="G51" s="310"/>
      <c r="K51" s="118"/>
    </row>
    <row r="52" spans="1:11" s="152" customFormat="1" ht="35.25" customHeight="1">
      <c r="A52" s="148">
        <v>47</v>
      </c>
      <c r="B52" s="149" t="s">
        <v>139</v>
      </c>
      <c r="C52" s="150" t="s">
        <v>175</v>
      </c>
      <c r="D52" s="153">
        <v>2600000</v>
      </c>
      <c r="E52" s="153">
        <v>2600000</v>
      </c>
      <c r="F52" s="320"/>
      <c r="G52" s="306"/>
      <c r="K52" s="118"/>
    </row>
    <row r="53" spans="1:11" s="152" customFormat="1" ht="36" customHeight="1">
      <c r="A53" s="148">
        <v>48</v>
      </c>
      <c r="B53" s="149" t="s">
        <v>139</v>
      </c>
      <c r="C53" s="150" t="s">
        <v>176</v>
      </c>
      <c r="D53" s="151">
        <v>300000</v>
      </c>
      <c r="E53" s="151">
        <v>300000</v>
      </c>
      <c r="F53" s="320" t="s">
        <v>165</v>
      </c>
      <c r="G53" s="306"/>
      <c r="K53" s="118"/>
    </row>
    <row r="54" spans="1:11" s="152" customFormat="1" ht="30.75" customHeight="1">
      <c r="A54" s="148">
        <v>49</v>
      </c>
      <c r="B54" s="149" t="s">
        <v>139</v>
      </c>
      <c r="C54" s="150" t="s">
        <v>177</v>
      </c>
      <c r="D54" s="151">
        <v>15000</v>
      </c>
      <c r="E54" s="158">
        <v>0</v>
      </c>
      <c r="F54" s="320"/>
      <c r="G54" s="306"/>
      <c r="K54" s="118"/>
    </row>
    <row r="55" spans="1:11" s="152" customFormat="1" ht="55.5" customHeight="1">
      <c r="A55" s="148">
        <v>50</v>
      </c>
      <c r="B55" s="149" t="s">
        <v>139</v>
      </c>
      <c r="C55" s="150" t="s">
        <v>178</v>
      </c>
      <c r="D55" s="151">
        <v>18000</v>
      </c>
      <c r="E55" s="158">
        <v>95000</v>
      </c>
      <c r="F55" s="309" t="s">
        <v>314</v>
      </c>
      <c r="G55" s="310"/>
      <c r="K55" s="118"/>
    </row>
    <row r="56" spans="1:11" s="152" customFormat="1" ht="59.25" customHeight="1">
      <c r="A56" s="148">
        <v>51</v>
      </c>
      <c r="B56" s="149" t="s">
        <v>179</v>
      </c>
      <c r="C56" s="150" t="s">
        <v>180</v>
      </c>
      <c r="D56" s="151">
        <v>205507</v>
      </c>
      <c r="E56" s="151">
        <v>205507</v>
      </c>
      <c r="F56" s="321" t="s">
        <v>181</v>
      </c>
      <c r="G56" s="322"/>
      <c r="K56" s="118"/>
    </row>
    <row r="57" spans="1:11" s="152" customFormat="1" ht="33.75" customHeight="1">
      <c r="A57" s="148">
        <v>52</v>
      </c>
      <c r="B57" s="149" t="s">
        <v>179</v>
      </c>
      <c r="C57" s="150" t="s">
        <v>182</v>
      </c>
      <c r="D57" s="151">
        <v>100000</v>
      </c>
      <c r="E57" s="151">
        <v>100000</v>
      </c>
      <c r="F57" s="323" t="s">
        <v>89</v>
      </c>
      <c r="G57" s="324"/>
      <c r="K57" s="118"/>
    </row>
    <row r="58" spans="1:11" s="152" customFormat="1" ht="73.5" customHeight="1">
      <c r="A58" s="148">
        <v>53</v>
      </c>
      <c r="B58" s="149" t="s">
        <v>179</v>
      </c>
      <c r="C58" s="150" t="s">
        <v>183</v>
      </c>
      <c r="D58" s="151">
        <v>100000</v>
      </c>
      <c r="E58" s="151">
        <v>100000</v>
      </c>
      <c r="F58" s="321" t="s">
        <v>184</v>
      </c>
      <c r="G58" s="322"/>
      <c r="K58" s="118"/>
    </row>
    <row r="59" spans="1:11" s="152" customFormat="1" ht="45.75" customHeight="1">
      <c r="A59" s="148">
        <v>54</v>
      </c>
      <c r="B59" s="149" t="s">
        <v>179</v>
      </c>
      <c r="C59" s="150" t="s">
        <v>185</v>
      </c>
      <c r="D59" s="151">
        <v>64800</v>
      </c>
      <c r="E59" s="151">
        <v>100000</v>
      </c>
      <c r="F59" s="325" t="s">
        <v>315</v>
      </c>
      <c r="G59" s="326"/>
      <c r="K59" s="118"/>
    </row>
    <row r="60" spans="1:11" s="152" customFormat="1" ht="45.75" customHeight="1">
      <c r="A60" s="148">
        <v>55</v>
      </c>
      <c r="B60" s="149" t="s">
        <v>179</v>
      </c>
      <c r="C60" s="150" t="s">
        <v>316</v>
      </c>
      <c r="D60" s="151"/>
      <c r="E60" s="151">
        <v>220000</v>
      </c>
      <c r="F60" s="325" t="s">
        <v>317</v>
      </c>
      <c r="G60" s="326"/>
      <c r="K60" s="118"/>
    </row>
    <row r="61" spans="1:11" s="152" customFormat="1" ht="45.75" customHeight="1">
      <c r="A61" s="148">
        <v>56</v>
      </c>
      <c r="B61" s="149" t="s">
        <v>179</v>
      </c>
      <c r="C61" s="150" t="s">
        <v>318</v>
      </c>
      <c r="D61" s="151">
        <v>70000</v>
      </c>
      <c r="E61" s="151">
        <v>70000</v>
      </c>
      <c r="F61" s="325" t="s">
        <v>319</v>
      </c>
      <c r="G61" s="326"/>
      <c r="K61" s="118"/>
    </row>
    <row r="62" spans="1:11" s="152" customFormat="1" ht="36" customHeight="1">
      <c r="A62" s="148">
        <v>57</v>
      </c>
      <c r="B62" s="149" t="s">
        <v>187</v>
      </c>
      <c r="C62" s="150" t="s">
        <v>87</v>
      </c>
      <c r="D62" s="151">
        <v>55000</v>
      </c>
      <c r="E62" s="151">
        <v>55000</v>
      </c>
      <c r="F62" s="327" t="s">
        <v>88</v>
      </c>
      <c r="G62" s="328"/>
      <c r="K62" s="118"/>
    </row>
    <row r="63" spans="1:11" s="152" customFormat="1" ht="43.5" customHeight="1">
      <c r="A63" s="148">
        <v>58</v>
      </c>
      <c r="B63" s="149" t="s">
        <v>187</v>
      </c>
      <c r="C63" s="150" t="s">
        <v>186</v>
      </c>
      <c r="D63" s="151">
        <v>825000</v>
      </c>
      <c r="E63" s="151">
        <v>825000</v>
      </c>
      <c r="F63" s="329"/>
      <c r="G63" s="330"/>
      <c r="K63" s="118"/>
    </row>
    <row r="64" spans="1:11" s="152" customFormat="1" ht="54" customHeight="1">
      <c r="A64" s="148">
        <v>59</v>
      </c>
      <c r="B64" s="149" t="s">
        <v>187</v>
      </c>
      <c r="C64" s="156" t="s">
        <v>90</v>
      </c>
      <c r="D64" s="159">
        <v>100000</v>
      </c>
      <c r="E64" s="159">
        <v>100000</v>
      </c>
      <c r="F64" s="320"/>
      <c r="G64" s="306"/>
      <c r="K64" s="118"/>
    </row>
    <row r="65" spans="1:11" s="152" customFormat="1" ht="39.75" customHeight="1">
      <c r="A65" s="148">
        <v>60</v>
      </c>
      <c r="B65" s="149" t="s">
        <v>187</v>
      </c>
      <c r="C65" s="150" t="s">
        <v>188</v>
      </c>
      <c r="D65" s="151">
        <v>950000</v>
      </c>
      <c r="E65" s="151">
        <v>950000</v>
      </c>
      <c r="F65" s="320" t="s">
        <v>320</v>
      </c>
      <c r="G65" s="306"/>
      <c r="K65" s="118"/>
    </row>
    <row r="66" spans="1:11" s="152" customFormat="1" ht="48" customHeight="1">
      <c r="A66" s="148">
        <v>61</v>
      </c>
      <c r="B66" s="149" t="s">
        <v>187</v>
      </c>
      <c r="C66" s="150" t="s">
        <v>189</v>
      </c>
      <c r="D66" s="151">
        <v>25000</v>
      </c>
      <c r="E66" s="151">
        <v>25000</v>
      </c>
      <c r="F66" s="320" t="s">
        <v>321</v>
      </c>
      <c r="G66" s="306"/>
      <c r="K66" s="118"/>
    </row>
    <row r="67" spans="1:11" s="152" customFormat="1" ht="53.25" customHeight="1">
      <c r="A67" s="148">
        <v>62</v>
      </c>
      <c r="B67" s="149" t="s">
        <v>187</v>
      </c>
      <c r="C67" s="150" t="s">
        <v>190</v>
      </c>
      <c r="D67" s="151">
        <v>85000</v>
      </c>
      <c r="E67" s="151">
        <v>85000</v>
      </c>
      <c r="F67" s="320"/>
      <c r="G67" s="306"/>
      <c r="K67" s="118"/>
    </row>
    <row r="68" spans="1:11" s="152" customFormat="1" ht="36.75" customHeight="1">
      <c r="A68" s="148">
        <v>63</v>
      </c>
      <c r="B68" s="149" t="s">
        <v>187</v>
      </c>
      <c r="C68" s="150" t="s">
        <v>191</v>
      </c>
      <c r="D68" s="151">
        <v>1020000</v>
      </c>
      <c r="E68" s="151">
        <v>1020000</v>
      </c>
      <c r="F68" s="333"/>
      <c r="G68" s="334"/>
      <c r="K68" s="118"/>
    </row>
    <row r="69" spans="1:11" s="152" customFormat="1" ht="36.75" customHeight="1">
      <c r="A69" s="148">
        <v>64</v>
      </c>
      <c r="B69" s="149" t="s">
        <v>187</v>
      </c>
      <c r="C69" s="150" t="s">
        <v>192</v>
      </c>
      <c r="D69" s="151">
        <v>100000</v>
      </c>
      <c r="E69" s="151">
        <v>100000</v>
      </c>
      <c r="F69" s="335"/>
      <c r="G69" s="336"/>
      <c r="K69" s="118"/>
    </row>
    <row r="70" spans="1:11" s="152" customFormat="1" ht="36.75" customHeight="1">
      <c r="A70" s="148">
        <v>65</v>
      </c>
      <c r="B70" s="149" t="s">
        <v>187</v>
      </c>
      <c r="C70" s="150" t="s">
        <v>193</v>
      </c>
      <c r="D70" s="160">
        <v>100000</v>
      </c>
      <c r="E70" s="160">
        <v>100000</v>
      </c>
      <c r="F70" s="337" t="s">
        <v>322</v>
      </c>
      <c r="G70" s="338"/>
      <c r="K70" s="118"/>
    </row>
    <row r="71" spans="1:11" s="152" customFormat="1" ht="36.75" customHeight="1">
      <c r="A71" s="148">
        <v>66</v>
      </c>
      <c r="B71" s="149" t="s">
        <v>187</v>
      </c>
      <c r="C71" s="161" t="s">
        <v>91</v>
      </c>
      <c r="D71" s="153">
        <v>100000</v>
      </c>
      <c r="E71" s="162">
        <v>135000</v>
      </c>
      <c r="F71" s="337" t="s">
        <v>323</v>
      </c>
      <c r="G71" s="338"/>
      <c r="K71" s="118"/>
    </row>
    <row r="72" spans="1:11" s="152" customFormat="1" ht="36.75" customHeight="1">
      <c r="A72" s="148">
        <v>67</v>
      </c>
      <c r="B72" s="149" t="s">
        <v>187</v>
      </c>
      <c r="C72" s="161" t="s">
        <v>92</v>
      </c>
      <c r="D72" s="153">
        <v>1200000</v>
      </c>
      <c r="E72" s="163">
        <v>1500000</v>
      </c>
      <c r="F72" s="337" t="s">
        <v>324</v>
      </c>
      <c r="G72" s="338"/>
      <c r="K72" s="118"/>
    </row>
    <row r="73" spans="1:11" s="152" customFormat="1" ht="120" customHeight="1">
      <c r="A73" s="148">
        <v>68</v>
      </c>
      <c r="B73" s="149" t="s">
        <v>187</v>
      </c>
      <c r="C73" s="161" t="s">
        <v>194</v>
      </c>
      <c r="D73" s="153">
        <v>200000</v>
      </c>
      <c r="E73" s="153">
        <v>200000</v>
      </c>
      <c r="F73" s="337" t="s">
        <v>325</v>
      </c>
      <c r="G73" s="338"/>
      <c r="K73" s="118"/>
    </row>
    <row r="74" spans="1:11" s="164" customFormat="1" ht="35.25" customHeight="1">
      <c r="A74" s="148">
        <v>69</v>
      </c>
      <c r="B74" s="149" t="s">
        <v>195</v>
      </c>
      <c r="C74" s="150" t="s">
        <v>196</v>
      </c>
      <c r="D74" s="151">
        <v>39000</v>
      </c>
      <c r="E74" s="151">
        <v>39000</v>
      </c>
      <c r="F74" s="320"/>
      <c r="G74" s="306"/>
      <c r="K74" s="121"/>
    </row>
    <row r="75" spans="1:11" s="164" customFormat="1" ht="48.75" customHeight="1">
      <c r="A75" s="148">
        <v>70</v>
      </c>
      <c r="B75" s="149" t="s">
        <v>195</v>
      </c>
      <c r="C75" s="150" t="s">
        <v>197</v>
      </c>
      <c r="D75" s="151">
        <v>65000</v>
      </c>
      <c r="E75" s="151">
        <v>65000</v>
      </c>
      <c r="F75" s="320"/>
      <c r="G75" s="306"/>
      <c r="K75" s="121"/>
    </row>
    <row r="76" spans="1:11" s="152" customFormat="1" ht="70.5" customHeight="1">
      <c r="A76" s="148">
        <v>71</v>
      </c>
      <c r="B76" s="165" t="s">
        <v>198</v>
      </c>
      <c r="C76" s="156" t="s">
        <v>199</v>
      </c>
      <c r="D76" s="151">
        <v>237000</v>
      </c>
      <c r="E76" s="151">
        <v>237000</v>
      </c>
      <c r="F76" s="331" t="s">
        <v>326</v>
      </c>
      <c r="G76" s="332"/>
      <c r="K76" s="118"/>
    </row>
    <row r="77" spans="1:11" s="152" customFormat="1" ht="42" customHeight="1">
      <c r="A77" s="148">
        <v>72</v>
      </c>
      <c r="B77" s="149" t="s">
        <v>200</v>
      </c>
      <c r="C77" s="150" t="s">
        <v>201</v>
      </c>
      <c r="D77" s="153">
        <v>75000</v>
      </c>
      <c r="E77" s="163">
        <v>55000</v>
      </c>
      <c r="F77" s="331" t="s">
        <v>327</v>
      </c>
      <c r="G77" s="332"/>
      <c r="K77" s="118"/>
    </row>
    <row r="78" spans="1:11" s="152" customFormat="1" ht="57.75" customHeight="1">
      <c r="A78" s="148">
        <v>73</v>
      </c>
      <c r="B78" s="149" t="s">
        <v>202</v>
      </c>
      <c r="C78" s="150" t="s">
        <v>203</v>
      </c>
      <c r="D78" s="151">
        <v>682160</v>
      </c>
      <c r="E78" s="158">
        <v>660000</v>
      </c>
      <c r="F78" s="347" t="s">
        <v>328</v>
      </c>
      <c r="G78" s="348"/>
      <c r="K78" s="118"/>
    </row>
    <row r="79" spans="1:11" s="152" customFormat="1" ht="41.25" customHeight="1">
      <c r="A79" s="148">
        <v>74</v>
      </c>
      <c r="B79" s="149" t="s">
        <v>204</v>
      </c>
      <c r="C79" s="150" t="s">
        <v>205</v>
      </c>
      <c r="D79" s="153">
        <v>50000</v>
      </c>
      <c r="E79" s="153">
        <v>50000</v>
      </c>
      <c r="F79" s="339" t="s">
        <v>329</v>
      </c>
      <c r="G79" s="340"/>
      <c r="K79" s="118"/>
    </row>
    <row r="80" spans="1:11" s="152" customFormat="1" ht="33" customHeight="1">
      <c r="A80" s="148">
        <v>75</v>
      </c>
      <c r="B80" s="149" t="s">
        <v>204</v>
      </c>
      <c r="C80" s="150" t="s">
        <v>206</v>
      </c>
      <c r="D80" s="153">
        <v>98000</v>
      </c>
      <c r="E80" s="153">
        <v>98000</v>
      </c>
      <c r="F80" s="339" t="s">
        <v>207</v>
      </c>
      <c r="G80" s="340"/>
      <c r="K80" s="118"/>
    </row>
    <row r="81" spans="1:11" s="152" customFormat="1" ht="36" customHeight="1">
      <c r="A81" s="148">
        <v>76</v>
      </c>
      <c r="B81" s="149" t="s">
        <v>204</v>
      </c>
      <c r="C81" s="150" t="s">
        <v>208</v>
      </c>
      <c r="D81" s="153">
        <v>92670</v>
      </c>
      <c r="E81" s="163">
        <v>148000</v>
      </c>
      <c r="F81" s="339" t="s">
        <v>209</v>
      </c>
      <c r="G81" s="340"/>
      <c r="K81" s="118"/>
    </row>
    <row r="82" spans="1:11" s="152" customFormat="1" ht="36.75" customHeight="1">
      <c r="A82" s="148">
        <v>77</v>
      </c>
      <c r="B82" s="149" t="s">
        <v>204</v>
      </c>
      <c r="C82" s="150" t="s">
        <v>210</v>
      </c>
      <c r="D82" s="153">
        <v>60000</v>
      </c>
      <c r="E82" s="153">
        <v>60000</v>
      </c>
      <c r="F82" s="339" t="s">
        <v>211</v>
      </c>
      <c r="G82" s="340"/>
      <c r="K82" s="118"/>
    </row>
    <row r="83" spans="1:11" s="152" customFormat="1" ht="68.25" customHeight="1">
      <c r="A83" s="148">
        <v>78</v>
      </c>
      <c r="B83" s="149" t="s">
        <v>212</v>
      </c>
      <c r="C83" s="150" t="s">
        <v>93</v>
      </c>
      <c r="D83" s="153">
        <v>95000</v>
      </c>
      <c r="E83" s="153">
        <v>95000</v>
      </c>
      <c r="F83" s="349" t="s">
        <v>213</v>
      </c>
      <c r="G83" s="350"/>
      <c r="K83" s="118"/>
    </row>
    <row r="84" spans="1:11" s="152" customFormat="1" ht="72.75" customHeight="1">
      <c r="A84" s="148">
        <v>79</v>
      </c>
      <c r="B84" s="149" t="s">
        <v>212</v>
      </c>
      <c r="C84" s="166" t="s">
        <v>94</v>
      </c>
      <c r="D84" s="153">
        <v>100000</v>
      </c>
      <c r="E84" s="153">
        <v>100000</v>
      </c>
      <c r="F84" s="339" t="s">
        <v>95</v>
      </c>
      <c r="G84" s="340"/>
      <c r="K84" s="118"/>
    </row>
    <row r="85" spans="1:11" s="152" customFormat="1" ht="36.75" customHeight="1">
      <c r="A85" s="148">
        <v>80</v>
      </c>
      <c r="B85" s="149" t="s">
        <v>212</v>
      </c>
      <c r="C85" s="122" t="s">
        <v>214</v>
      </c>
      <c r="D85" s="167">
        <v>250000</v>
      </c>
      <c r="E85" s="167">
        <v>250000</v>
      </c>
      <c r="F85" s="341"/>
      <c r="G85" s="342"/>
      <c r="K85" s="118"/>
    </row>
    <row r="86" spans="1:11" s="168" customFormat="1" ht="40.5" customHeight="1" thickBot="1">
      <c r="A86" s="343" t="s">
        <v>215</v>
      </c>
      <c r="B86" s="344"/>
      <c r="C86" s="344"/>
      <c r="D86" s="172">
        <f>SUM(D6:D85)</f>
        <v>15300795</v>
      </c>
      <c r="E86" s="172">
        <f>SUM(E6:E85)</f>
        <v>17409547</v>
      </c>
      <c r="F86" s="345"/>
      <c r="G86" s="346"/>
      <c r="K86" s="123"/>
    </row>
    <row r="87" spans="1:11" ht="19.5">
      <c r="D87" s="171"/>
      <c r="E87" s="171"/>
    </row>
  </sheetData>
  <mergeCells count="92">
    <mergeCell ref="F84:G84"/>
    <mergeCell ref="F85:G85"/>
    <mergeCell ref="A86:C86"/>
    <mergeCell ref="F86:G86"/>
    <mergeCell ref="F78:G78"/>
    <mergeCell ref="F79:G79"/>
    <mergeCell ref="F80:G80"/>
    <mergeCell ref="F81:G81"/>
    <mergeCell ref="F82:G82"/>
    <mergeCell ref="F83:G83"/>
    <mergeCell ref="F77:G77"/>
    <mergeCell ref="F66:G66"/>
    <mergeCell ref="F67:G67"/>
    <mergeCell ref="F68:G68"/>
    <mergeCell ref="F69:G69"/>
    <mergeCell ref="F70:G70"/>
    <mergeCell ref="F71:G71"/>
    <mergeCell ref="F72:G72"/>
    <mergeCell ref="F73:G73"/>
    <mergeCell ref="F74:G74"/>
    <mergeCell ref="F75:G75"/>
    <mergeCell ref="F76:G76"/>
    <mergeCell ref="F65:G65"/>
    <mergeCell ref="F54:G54"/>
    <mergeCell ref="F55:G55"/>
    <mergeCell ref="F56:G56"/>
    <mergeCell ref="F57:G57"/>
    <mergeCell ref="F58:G58"/>
    <mergeCell ref="F59:G59"/>
    <mergeCell ref="F60:G60"/>
    <mergeCell ref="F61:G61"/>
    <mergeCell ref="F62:G62"/>
    <mergeCell ref="F63:G63"/>
    <mergeCell ref="F64:G64"/>
    <mergeCell ref="J39:L39"/>
    <mergeCell ref="F53:G53"/>
    <mergeCell ref="F41:G41"/>
    <mergeCell ref="F42:G42"/>
    <mergeCell ref="F43:G43"/>
    <mergeCell ref="F44:G44"/>
    <mergeCell ref="F45:G45"/>
    <mergeCell ref="F46:G46"/>
    <mergeCell ref="F47:G47"/>
    <mergeCell ref="F48:G48"/>
    <mergeCell ref="F49:G49"/>
    <mergeCell ref="F50:G51"/>
    <mergeCell ref="F52:G52"/>
    <mergeCell ref="F40:G40"/>
    <mergeCell ref="F30:G30"/>
    <mergeCell ref="F31:G31"/>
    <mergeCell ref="F32:G32"/>
    <mergeCell ref="F33:G33"/>
    <mergeCell ref="F34:G34"/>
    <mergeCell ref="F35:G35"/>
    <mergeCell ref="F36:G36"/>
    <mergeCell ref="F37:G37"/>
    <mergeCell ref="F38:G38"/>
    <mergeCell ref="F39:G39"/>
    <mergeCell ref="E24:E25"/>
    <mergeCell ref="F24:G25"/>
    <mergeCell ref="F26:G26"/>
    <mergeCell ref="F27:G27"/>
    <mergeCell ref="F28:G28"/>
    <mergeCell ref="F29:G29"/>
    <mergeCell ref="F18:G18"/>
    <mergeCell ref="F19:G19"/>
    <mergeCell ref="F20:G20"/>
    <mergeCell ref="F21:G21"/>
    <mergeCell ref="F22:G22"/>
    <mergeCell ref="F23:G23"/>
    <mergeCell ref="F17:G17"/>
    <mergeCell ref="F6:G6"/>
    <mergeCell ref="F7:G7"/>
    <mergeCell ref="F8:G8"/>
    <mergeCell ref="F9:G9"/>
    <mergeCell ref="F10:G10"/>
    <mergeCell ref="F11:G11"/>
    <mergeCell ref="F12:G12"/>
    <mergeCell ref="F13:G13"/>
    <mergeCell ref="F14:G14"/>
    <mergeCell ref="F15:G15"/>
    <mergeCell ref="F16:G16"/>
    <mergeCell ref="A1:G1"/>
    <mergeCell ref="A2:G2"/>
    <mergeCell ref="A3:C3"/>
    <mergeCell ref="F3:G3"/>
    <mergeCell ref="A4:A5"/>
    <mergeCell ref="B4:B5"/>
    <mergeCell ref="C4:C5"/>
    <mergeCell ref="D4:D5"/>
    <mergeCell ref="E4:E5"/>
    <mergeCell ref="F4:G5"/>
  </mergeCells>
  <phoneticPr fontId="74" type="noConversion"/>
  <printOptions horizontalCentered="1"/>
  <pageMargins left="0.59055118110236227" right="0.15748031496062992" top="0.36" bottom="0.35433070866141736" header="0.19685039370078741" footer="0.19685039370078741"/>
  <pageSetup paperSize="9" scale="60" fitToHeight="0" pageOrder="overThenDown" orientation="portrait" r:id="rId1"/>
  <headerFooter alignWithMargins="0">
    <oddFooter xml:space="preserve">&amp;R&amp;9
</oddFooter>
  </headerFooter>
  <rowBreaks count="2" manualBreakCount="2">
    <brk id="34" max="6" man="1"/>
    <brk id="64" max="6"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MJ10"/>
  <sheetViews>
    <sheetView zoomScaleNormal="100" zoomScalePageLayoutView="60" workbookViewId="0">
      <selection activeCell="E7" sqref="E7"/>
    </sheetView>
  </sheetViews>
  <sheetFormatPr defaultColWidth="8.875" defaultRowHeight="19.5"/>
  <cols>
    <col min="1" max="1" width="4.875" style="99" customWidth="1"/>
    <col min="2" max="2" width="15.5" style="99" customWidth="1"/>
    <col min="3" max="3" width="29.875" style="100" customWidth="1"/>
    <col min="4" max="4" width="64.5" style="99" customWidth="1"/>
    <col min="5" max="5" width="16.5" style="101" customWidth="1"/>
    <col min="6" max="6" width="16.5" style="102" customWidth="1"/>
    <col min="7" max="1024" width="8.875" style="103"/>
  </cols>
  <sheetData>
    <row r="1" spans="1:11" ht="21.6" customHeight="1">
      <c r="A1" s="351" t="s">
        <v>96</v>
      </c>
      <c r="B1" s="351"/>
    </row>
    <row r="2" spans="1:11" ht="27.75" customHeight="1">
      <c r="A2" s="352" t="s">
        <v>1</v>
      </c>
      <c r="B2" s="352"/>
      <c r="C2" s="352"/>
      <c r="D2" s="352"/>
      <c r="E2" s="352"/>
      <c r="F2" s="352"/>
    </row>
    <row r="3" spans="1:11" ht="25.5" customHeight="1">
      <c r="A3" s="173"/>
      <c r="B3" s="173"/>
      <c r="C3" s="173">
        <v>114</v>
      </c>
      <c r="D3" s="173" t="s">
        <v>330</v>
      </c>
      <c r="E3" s="173"/>
      <c r="F3" s="173"/>
    </row>
    <row r="4" spans="1:11" ht="20.25" customHeight="1" thickBot="1">
      <c r="A4" s="353"/>
      <c r="B4" s="353"/>
      <c r="C4" s="353"/>
      <c r="D4" s="104"/>
      <c r="E4" s="354" t="s">
        <v>97</v>
      </c>
      <c r="F4" s="354"/>
    </row>
    <row r="5" spans="1:11" ht="20.25" customHeight="1">
      <c r="A5" s="362" t="s">
        <v>79</v>
      </c>
      <c r="B5" s="364" t="s">
        <v>80</v>
      </c>
      <c r="C5" s="364" t="s">
        <v>98</v>
      </c>
      <c r="D5" s="364" t="s">
        <v>99</v>
      </c>
      <c r="E5" s="364" t="s">
        <v>100</v>
      </c>
      <c r="F5" s="355" t="s">
        <v>101</v>
      </c>
      <c r="G5" s="105"/>
    </row>
    <row r="6" spans="1:11" ht="23.25" customHeight="1">
      <c r="A6" s="363"/>
      <c r="B6" s="365"/>
      <c r="C6" s="366"/>
      <c r="D6" s="366"/>
      <c r="E6" s="366"/>
      <c r="F6" s="356"/>
    </row>
    <row r="7" spans="1:11" ht="120.75" customHeight="1">
      <c r="A7" s="124">
        <v>1</v>
      </c>
      <c r="B7" s="174" t="s">
        <v>187</v>
      </c>
      <c r="C7" s="175" t="s">
        <v>216</v>
      </c>
      <c r="D7" s="176" t="s">
        <v>331</v>
      </c>
      <c r="E7" s="125">
        <v>3390</v>
      </c>
      <c r="F7" s="357">
        <v>5390</v>
      </c>
    </row>
    <row r="8" spans="1:11" ht="120.75" customHeight="1">
      <c r="A8" s="124">
        <v>2</v>
      </c>
      <c r="B8" s="174" t="s">
        <v>332</v>
      </c>
      <c r="C8" s="174" t="s">
        <v>333</v>
      </c>
      <c r="D8" s="177" t="s">
        <v>334</v>
      </c>
      <c r="E8" s="125">
        <v>2000</v>
      </c>
      <c r="F8" s="357"/>
    </row>
    <row r="9" spans="1:11" s="107" customFormat="1" ht="38.25" customHeight="1" thickBot="1">
      <c r="A9" s="358" t="s">
        <v>102</v>
      </c>
      <c r="B9" s="358"/>
      <c r="C9" s="358"/>
      <c r="D9" s="359"/>
      <c r="E9" s="179">
        <f>SUM(E7:E8)</f>
        <v>5390</v>
      </c>
      <c r="F9" s="178">
        <f>SUM(F7)</f>
        <v>5390</v>
      </c>
      <c r="G9" s="106"/>
      <c r="H9" s="106"/>
      <c r="I9" s="106"/>
      <c r="J9" s="106"/>
      <c r="K9" s="106"/>
    </row>
    <row r="10" spans="1:11" s="21" customFormat="1" ht="43.5" customHeight="1">
      <c r="A10" s="108"/>
      <c r="B10" s="360" t="s">
        <v>335</v>
      </c>
      <c r="C10" s="361"/>
      <c r="D10" s="361"/>
      <c r="E10" s="361"/>
      <c r="F10" s="361"/>
      <c r="G10" s="109"/>
      <c r="H10" s="109"/>
      <c r="I10" s="103"/>
    </row>
  </sheetData>
  <mergeCells count="13">
    <mergeCell ref="F7:F8"/>
    <mergeCell ref="A9:D9"/>
    <mergeCell ref="B10:F10"/>
    <mergeCell ref="A5:A6"/>
    <mergeCell ref="B5:B6"/>
    <mergeCell ref="C5:C6"/>
    <mergeCell ref="D5:D6"/>
    <mergeCell ref="E5:E6"/>
    <mergeCell ref="A1:B1"/>
    <mergeCell ref="A2:F2"/>
    <mergeCell ref="A4:C4"/>
    <mergeCell ref="E4:F4"/>
    <mergeCell ref="F5:F6"/>
  </mergeCells>
  <phoneticPr fontId="74" type="noConversion"/>
  <printOptions horizontalCentered="1"/>
  <pageMargins left="0.15972222222222199" right="0.196527777777778" top="0.15972222222222199" bottom="0" header="0.15972222222222199" footer="0"/>
  <pageSetup paperSize="9" scale="64" pageOrder="overThenDown"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E027A-4D53-4CD3-9F71-EF1405A26A53}">
  <sheetPr>
    <pageSetUpPr fitToPage="1"/>
  </sheetPr>
  <dimension ref="A1:J143"/>
  <sheetViews>
    <sheetView view="pageBreakPreview" zoomScale="80" zoomScaleNormal="90" zoomScaleSheetLayoutView="80" workbookViewId="0">
      <pane ySplit="4" topLeftCell="A71" activePane="bottomLeft" state="frozen"/>
      <selection pane="bottomLeft" activeCell="M64" sqref="M64"/>
    </sheetView>
  </sheetViews>
  <sheetFormatPr defaultRowHeight="16.5"/>
  <cols>
    <col min="1" max="1" width="4.125" style="187" customWidth="1"/>
    <col min="2" max="2" width="5.5" style="187" bestFit="1" customWidth="1"/>
    <col min="3" max="3" width="20.25" style="225" customWidth="1"/>
    <col min="4" max="4" width="6.5" style="187" bestFit="1" customWidth="1"/>
    <col min="5" max="5" width="6.5" style="226" bestFit="1" customWidth="1"/>
    <col min="6" max="6" width="11.25" style="187" bestFit="1" customWidth="1"/>
    <col min="7" max="7" width="30.625" style="187" customWidth="1"/>
    <col min="8" max="8" width="13" style="227" customWidth="1"/>
    <col min="9" max="9" width="3.25" style="187" customWidth="1"/>
    <col min="10" max="16384" width="9" style="187"/>
  </cols>
  <sheetData>
    <row r="1" spans="1:8" ht="25.5">
      <c r="A1" s="228"/>
      <c r="B1" s="228"/>
      <c r="C1" s="228"/>
      <c r="D1" s="387">
        <v>114</v>
      </c>
      <c r="E1" s="387"/>
      <c r="F1" s="228" t="s">
        <v>457</v>
      </c>
      <c r="G1" s="228"/>
      <c r="H1" s="228"/>
    </row>
    <row r="2" spans="1:8" ht="17.25" thickBot="1">
      <c r="A2" s="188"/>
      <c r="B2" s="188"/>
      <c r="C2" s="189"/>
      <c r="D2" s="188"/>
      <c r="E2" s="190"/>
      <c r="F2" s="188"/>
      <c r="G2" s="188"/>
      <c r="H2" s="191" t="s">
        <v>217</v>
      </c>
    </row>
    <row r="3" spans="1:8" ht="21">
      <c r="A3" s="367" t="s">
        <v>420</v>
      </c>
      <c r="B3" s="368"/>
      <c r="C3" s="368"/>
      <c r="D3" s="368"/>
      <c r="E3" s="368"/>
      <c r="F3" s="368"/>
      <c r="G3" s="369"/>
      <c r="H3" s="385" t="s">
        <v>218</v>
      </c>
    </row>
    <row r="4" spans="1:8">
      <c r="A4" s="192" t="s">
        <v>358</v>
      </c>
      <c r="B4" s="193" t="s">
        <v>103</v>
      </c>
      <c r="C4" s="193" t="s">
        <v>6</v>
      </c>
      <c r="D4" s="193" t="s">
        <v>104</v>
      </c>
      <c r="E4" s="193" t="s">
        <v>7</v>
      </c>
      <c r="F4" s="194" t="s">
        <v>105</v>
      </c>
      <c r="G4" s="193" t="s">
        <v>106</v>
      </c>
      <c r="H4" s="386"/>
    </row>
    <row r="5" spans="1:8" ht="23.25" customHeight="1">
      <c r="A5" s="370" t="s">
        <v>219</v>
      </c>
      <c r="B5" s="371"/>
      <c r="C5" s="371"/>
      <c r="D5" s="371"/>
      <c r="E5" s="371"/>
      <c r="F5" s="195">
        <f>SUM(F16,F20,F41,F27,F39,F23,F35,F32,F45,F43,F37,F29)</f>
        <v>9932</v>
      </c>
      <c r="G5" s="196"/>
      <c r="H5" s="197">
        <f>SUM(H16,H20,H23,H27,H29,H32,H35,H37,H39,H41,H43,H45)</f>
        <v>9932</v>
      </c>
    </row>
    <row r="6" spans="1:8" ht="33.75" customHeight="1">
      <c r="A6" s="372" t="s">
        <v>220</v>
      </c>
      <c r="B6" s="193">
        <v>1</v>
      </c>
      <c r="C6" s="198" t="s">
        <v>343</v>
      </c>
      <c r="D6" s="184">
        <v>30</v>
      </c>
      <c r="E6" s="199">
        <v>88</v>
      </c>
      <c r="F6" s="184">
        <f t="shared" ref="F6:F15" si="0">D6*E6</f>
        <v>2640</v>
      </c>
      <c r="G6" s="200" t="s">
        <v>336</v>
      </c>
      <c r="H6" s="201">
        <v>2640</v>
      </c>
    </row>
    <row r="7" spans="1:8" ht="33.75" customHeight="1">
      <c r="A7" s="373"/>
      <c r="B7" s="193">
        <v>2</v>
      </c>
      <c r="C7" s="202" t="s">
        <v>108</v>
      </c>
      <c r="D7" s="184">
        <v>200</v>
      </c>
      <c r="E7" s="199">
        <v>2</v>
      </c>
      <c r="F7" s="184">
        <f t="shared" si="0"/>
        <v>400</v>
      </c>
      <c r="G7" s="200" t="s">
        <v>336</v>
      </c>
      <c r="H7" s="201">
        <v>400</v>
      </c>
    </row>
    <row r="8" spans="1:8" ht="33.75" customHeight="1">
      <c r="A8" s="373"/>
      <c r="B8" s="193">
        <v>3</v>
      </c>
      <c r="C8" s="203" t="s">
        <v>222</v>
      </c>
      <c r="D8" s="184">
        <v>40</v>
      </c>
      <c r="E8" s="199">
        <v>15</v>
      </c>
      <c r="F8" s="184">
        <f t="shared" si="0"/>
        <v>600</v>
      </c>
      <c r="G8" s="200" t="s">
        <v>337</v>
      </c>
      <c r="H8" s="201">
        <v>600</v>
      </c>
    </row>
    <row r="9" spans="1:8" ht="33.75" customHeight="1">
      <c r="A9" s="373"/>
      <c r="B9" s="193">
        <v>4</v>
      </c>
      <c r="C9" s="203" t="s">
        <v>225</v>
      </c>
      <c r="D9" s="184">
        <v>30</v>
      </c>
      <c r="E9" s="199">
        <v>3</v>
      </c>
      <c r="F9" s="184">
        <f t="shared" si="0"/>
        <v>90</v>
      </c>
      <c r="G9" s="200" t="s">
        <v>338</v>
      </c>
      <c r="H9" s="201">
        <v>90</v>
      </c>
    </row>
    <row r="10" spans="1:8" ht="33.75" customHeight="1">
      <c r="A10" s="373"/>
      <c r="B10" s="193">
        <v>5</v>
      </c>
      <c r="C10" s="203" t="s">
        <v>359</v>
      </c>
      <c r="D10" s="184">
        <v>41</v>
      </c>
      <c r="E10" s="199">
        <v>27</v>
      </c>
      <c r="F10" s="184">
        <f t="shared" si="0"/>
        <v>1107</v>
      </c>
      <c r="G10" s="200" t="s">
        <v>339</v>
      </c>
      <c r="H10" s="201">
        <v>1107</v>
      </c>
    </row>
    <row r="11" spans="1:8" ht="33.75" customHeight="1">
      <c r="A11" s="373"/>
      <c r="B11" s="193">
        <v>6</v>
      </c>
      <c r="C11" s="203" t="s">
        <v>360</v>
      </c>
      <c r="D11" s="184">
        <v>760</v>
      </c>
      <c r="E11" s="199">
        <v>2</v>
      </c>
      <c r="F11" s="184">
        <f t="shared" si="0"/>
        <v>1520</v>
      </c>
      <c r="G11" s="200" t="s">
        <v>340</v>
      </c>
      <c r="H11" s="201">
        <v>1520</v>
      </c>
    </row>
    <row r="12" spans="1:8" ht="33.75" customHeight="1">
      <c r="A12" s="373"/>
      <c r="B12" s="193">
        <v>7</v>
      </c>
      <c r="C12" s="203" t="s">
        <v>361</v>
      </c>
      <c r="D12" s="184">
        <v>570</v>
      </c>
      <c r="E12" s="199">
        <v>2</v>
      </c>
      <c r="F12" s="184">
        <f t="shared" si="0"/>
        <v>1140</v>
      </c>
      <c r="G12" s="200" t="s">
        <v>341</v>
      </c>
      <c r="H12" s="201">
        <v>1140</v>
      </c>
    </row>
    <row r="13" spans="1:8" ht="33.75" customHeight="1">
      <c r="A13" s="373"/>
      <c r="B13" s="193">
        <v>8</v>
      </c>
      <c r="C13" s="203" t="s">
        <v>362</v>
      </c>
      <c r="D13" s="184">
        <v>150</v>
      </c>
      <c r="E13" s="199">
        <v>2</v>
      </c>
      <c r="F13" s="184">
        <f t="shared" si="0"/>
        <v>300</v>
      </c>
      <c r="G13" s="200" t="s">
        <v>341</v>
      </c>
      <c r="H13" s="201">
        <v>300</v>
      </c>
    </row>
    <row r="14" spans="1:8" ht="33.75" customHeight="1">
      <c r="A14" s="373"/>
      <c r="B14" s="193">
        <v>9</v>
      </c>
      <c r="C14" s="203" t="s">
        <v>362</v>
      </c>
      <c r="D14" s="184">
        <v>220</v>
      </c>
      <c r="E14" s="199">
        <v>1</v>
      </c>
      <c r="F14" s="184">
        <f t="shared" si="0"/>
        <v>220</v>
      </c>
      <c r="G14" s="200" t="s">
        <v>341</v>
      </c>
      <c r="H14" s="201">
        <v>220</v>
      </c>
    </row>
    <row r="15" spans="1:8" ht="33.75" customHeight="1">
      <c r="A15" s="373"/>
      <c r="B15" s="193">
        <v>10</v>
      </c>
      <c r="C15" s="203" t="s">
        <v>363</v>
      </c>
      <c r="D15" s="184">
        <v>350</v>
      </c>
      <c r="E15" s="199">
        <v>1</v>
      </c>
      <c r="F15" s="184">
        <f t="shared" si="0"/>
        <v>350</v>
      </c>
      <c r="G15" s="200" t="s">
        <v>342</v>
      </c>
      <c r="H15" s="201">
        <v>350</v>
      </c>
    </row>
    <row r="16" spans="1:8">
      <c r="A16" s="373"/>
      <c r="B16" s="374" t="s">
        <v>223</v>
      </c>
      <c r="C16" s="374"/>
      <c r="D16" s="374"/>
      <c r="E16" s="374"/>
      <c r="F16" s="185">
        <f>SUM(F6:F15)</f>
        <v>8367</v>
      </c>
      <c r="G16" s="204"/>
      <c r="H16" s="205">
        <f>SUM(H6:H15)</f>
        <v>8367</v>
      </c>
    </row>
    <row r="17" spans="1:8" ht="49.5" customHeight="1">
      <c r="A17" s="373" t="s">
        <v>224</v>
      </c>
      <c r="B17" s="193">
        <v>1</v>
      </c>
      <c r="C17" s="180" t="s">
        <v>343</v>
      </c>
      <c r="D17" s="184">
        <v>30</v>
      </c>
      <c r="E17" s="184">
        <v>1</v>
      </c>
      <c r="F17" s="184">
        <f>D17*E17</f>
        <v>30</v>
      </c>
      <c r="G17" s="181" t="s">
        <v>364</v>
      </c>
      <c r="H17" s="201">
        <v>30</v>
      </c>
    </row>
    <row r="18" spans="1:8" ht="52.5" customHeight="1">
      <c r="A18" s="373"/>
      <c r="B18" s="193">
        <v>2</v>
      </c>
      <c r="C18" s="180" t="s">
        <v>343</v>
      </c>
      <c r="D18" s="184">
        <v>30</v>
      </c>
      <c r="E18" s="184">
        <v>1</v>
      </c>
      <c r="F18" s="184">
        <f>D18*E18</f>
        <v>30</v>
      </c>
      <c r="G18" s="200" t="s">
        <v>365</v>
      </c>
      <c r="H18" s="201">
        <v>30</v>
      </c>
    </row>
    <row r="19" spans="1:8" ht="25.5" customHeight="1">
      <c r="A19" s="373"/>
      <c r="B19" s="193">
        <v>3</v>
      </c>
      <c r="C19" s="180" t="s">
        <v>230</v>
      </c>
      <c r="D19" s="184">
        <v>20</v>
      </c>
      <c r="E19" s="184">
        <v>1</v>
      </c>
      <c r="F19" s="184">
        <f>D19*E19</f>
        <v>20</v>
      </c>
      <c r="G19" s="200" t="s">
        <v>421</v>
      </c>
      <c r="H19" s="201">
        <v>20</v>
      </c>
    </row>
    <row r="20" spans="1:8">
      <c r="A20" s="373"/>
      <c r="B20" s="374" t="s">
        <v>366</v>
      </c>
      <c r="C20" s="374"/>
      <c r="D20" s="374"/>
      <c r="E20" s="374"/>
      <c r="F20" s="185">
        <f>SUM(F17:F19)</f>
        <v>80</v>
      </c>
      <c r="G20" s="204"/>
      <c r="H20" s="205">
        <f>SUM(H17:H19)</f>
        <v>80</v>
      </c>
    </row>
    <row r="21" spans="1:8" ht="156.75" customHeight="1">
      <c r="A21" s="373" t="s">
        <v>228</v>
      </c>
      <c r="B21" s="193">
        <v>1</v>
      </c>
      <c r="C21" s="180" t="s">
        <v>343</v>
      </c>
      <c r="D21" s="184">
        <v>30</v>
      </c>
      <c r="E21" s="184">
        <v>7</v>
      </c>
      <c r="F21" s="184">
        <f>D21*E21</f>
        <v>210</v>
      </c>
      <c r="G21" s="181" t="s">
        <v>367</v>
      </c>
      <c r="H21" s="201">
        <v>210</v>
      </c>
    </row>
    <row r="22" spans="1:8" ht="60" customHeight="1">
      <c r="A22" s="373"/>
      <c r="B22" s="193">
        <v>2</v>
      </c>
      <c r="C22" s="182" t="s">
        <v>225</v>
      </c>
      <c r="D22" s="184">
        <v>30</v>
      </c>
      <c r="E22" s="184">
        <v>1</v>
      </c>
      <c r="F22" s="184">
        <f>D22*E22</f>
        <v>30</v>
      </c>
      <c r="G22" s="181" t="s">
        <v>422</v>
      </c>
      <c r="H22" s="201">
        <v>30</v>
      </c>
    </row>
    <row r="23" spans="1:8">
      <c r="A23" s="373"/>
      <c r="B23" s="374" t="s">
        <v>223</v>
      </c>
      <c r="C23" s="374"/>
      <c r="D23" s="374"/>
      <c r="E23" s="374"/>
      <c r="F23" s="185">
        <f>SUM(F21:F22)</f>
        <v>240</v>
      </c>
      <c r="G23" s="204"/>
      <c r="H23" s="205">
        <f>SUM(H21:H22)</f>
        <v>240</v>
      </c>
    </row>
    <row r="24" spans="1:8" ht="33.75" customHeight="1">
      <c r="A24" s="373" t="s">
        <v>35</v>
      </c>
      <c r="B24" s="193">
        <v>1</v>
      </c>
      <c r="C24" s="180" t="s">
        <v>353</v>
      </c>
      <c r="D24" s="184">
        <v>25</v>
      </c>
      <c r="E24" s="184">
        <v>3</v>
      </c>
      <c r="F24" s="184">
        <f t="shared" ref="F24:F26" si="1">D24*E24</f>
        <v>75</v>
      </c>
      <c r="G24" s="181" t="s">
        <v>344</v>
      </c>
      <c r="H24" s="201">
        <v>75</v>
      </c>
    </row>
    <row r="25" spans="1:8" ht="36" customHeight="1">
      <c r="A25" s="373"/>
      <c r="B25" s="193">
        <v>2</v>
      </c>
      <c r="C25" s="180" t="s">
        <v>343</v>
      </c>
      <c r="D25" s="184">
        <v>30</v>
      </c>
      <c r="E25" s="184">
        <v>3</v>
      </c>
      <c r="F25" s="184">
        <f t="shared" si="1"/>
        <v>90</v>
      </c>
      <c r="G25" s="181" t="s">
        <v>345</v>
      </c>
      <c r="H25" s="201">
        <v>90</v>
      </c>
    </row>
    <row r="26" spans="1:8" ht="42" customHeight="1">
      <c r="A26" s="373"/>
      <c r="B26" s="193">
        <v>3</v>
      </c>
      <c r="C26" s="180" t="s">
        <v>343</v>
      </c>
      <c r="D26" s="184">
        <v>30</v>
      </c>
      <c r="E26" s="184">
        <v>4</v>
      </c>
      <c r="F26" s="184">
        <f t="shared" si="1"/>
        <v>120</v>
      </c>
      <c r="G26" s="181" t="s">
        <v>346</v>
      </c>
      <c r="H26" s="201">
        <v>120</v>
      </c>
    </row>
    <row r="27" spans="1:8">
      <c r="A27" s="373"/>
      <c r="B27" s="374" t="s">
        <v>223</v>
      </c>
      <c r="C27" s="374"/>
      <c r="D27" s="374"/>
      <c r="E27" s="374"/>
      <c r="F27" s="185">
        <f>SUM(F24:F26)</f>
        <v>285</v>
      </c>
      <c r="G27" s="204"/>
      <c r="H27" s="205">
        <f>SUM(H24:H26)</f>
        <v>285</v>
      </c>
    </row>
    <row r="28" spans="1:8" ht="47.25" customHeight="1">
      <c r="A28" s="373" t="s">
        <v>234</v>
      </c>
      <c r="B28" s="193">
        <v>1</v>
      </c>
      <c r="C28" s="183" t="s">
        <v>221</v>
      </c>
      <c r="D28" s="184">
        <v>30</v>
      </c>
      <c r="E28" s="184">
        <v>3</v>
      </c>
      <c r="F28" s="184">
        <f>D28*E28</f>
        <v>90</v>
      </c>
      <c r="G28" s="181" t="s">
        <v>347</v>
      </c>
      <c r="H28" s="201">
        <v>90</v>
      </c>
    </row>
    <row r="29" spans="1:8">
      <c r="A29" s="373"/>
      <c r="B29" s="375" t="s">
        <v>223</v>
      </c>
      <c r="C29" s="375"/>
      <c r="D29" s="375"/>
      <c r="E29" s="375"/>
      <c r="F29" s="185">
        <f>SUM(F28:F28)</f>
        <v>90</v>
      </c>
      <c r="G29" s="204"/>
      <c r="H29" s="205">
        <f>SUM(H28)</f>
        <v>90</v>
      </c>
    </row>
    <row r="30" spans="1:8" ht="85.5" customHeight="1">
      <c r="A30" s="373" t="s">
        <v>255</v>
      </c>
      <c r="B30" s="193">
        <v>1</v>
      </c>
      <c r="C30" s="180" t="s">
        <v>343</v>
      </c>
      <c r="D30" s="184">
        <v>30</v>
      </c>
      <c r="E30" s="184">
        <v>4</v>
      </c>
      <c r="F30" s="184">
        <f>D30*E30</f>
        <v>120</v>
      </c>
      <c r="G30" s="181" t="s">
        <v>348</v>
      </c>
      <c r="H30" s="201">
        <v>120</v>
      </c>
    </row>
    <row r="31" spans="1:8" ht="35.25" customHeight="1">
      <c r="A31" s="373"/>
      <c r="B31" s="193">
        <v>2</v>
      </c>
      <c r="C31" s="186" t="s">
        <v>109</v>
      </c>
      <c r="D31" s="184">
        <v>30</v>
      </c>
      <c r="E31" s="184">
        <v>2</v>
      </c>
      <c r="F31" s="184">
        <f>D31*E31</f>
        <v>60</v>
      </c>
      <c r="G31" s="181" t="s">
        <v>349</v>
      </c>
      <c r="H31" s="201">
        <v>60</v>
      </c>
    </row>
    <row r="32" spans="1:8">
      <c r="A32" s="373"/>
      <c r="B32" s="374" t="s">
        <v>223</v>
      </c>
      <c r="C32" s="374"/>
      <c r="D32" s="374"/>
      <c r="E32" s="374"/>
      <c r="F32" s="185">
        <f>SUM(F30:F31)</f>
        <v>180</v>
      </c>
      <c r="G32" s="204"/>
      <c r="H32" s="205">
        <f>SUM(H30:H31)</f>
        <v>180</v>
      </c>
    </row>
    <row r="33" spans="1:8" ht="32.25" customHeight="1">
      <c r="A33" s="373" t="s">
        <v>254</v>
      </c>
      <c r="B33" s="193">
        <v>1</v>
      </c>
      <c r="C33" s="180" t="s">
        <v>343</v>
      </c>
      <c r="D33" s="184">
        <v>30</v>
      </c>
      <c r="E33" s="184">
        <v>10</v>
      </c>
      <c r="F33" s="184">
        <f>D33*E33</f>
        <v>300</v>
      </c>
      <c r="G33" s="181" t="s">
        <v>350</v>
      </c>
      <c r="H33" s="201">
        <v>300</v>
      </c>
    </row>
    <row r="34" spans="1:8" ht="32.25" customHeight="1">
      <c r="A34" s="373"/>
      <c r="B34" s="193">
        <v>2</v>
      </c>
      <c r="C34" s="198" t="s">
        <v>230</v>
      </c>
      <c r="D34" s="184">
        <v>20</v>
      </c>
      <c r="E34" s="184">
        <v>1</v>
      </c>
      <c r="F34" s="184">
        <f>D34*E34</f>
        <v>20</v>
      </c>
      <c r="G34" s="181" t="s">
        <v>351</v>
      </c>
      <c r="H34" s="201">
        <v>20</v>
      </c>
    </row>
    <row r="35" spans="1:8">
      <c r="A35" s="373"/>
      <c r="B35" s="374" t="s">
        <v>223</v>
      </c>
      <c r="C35" s="374"/>
      <c r="D35" s="374"/>
      <c r="E35" s="374"/>
      <c r="F35" s="185">
        <f>SUM(F33:F34)</f>
        <v>320</v>
      </c>
      <c r="G35" s="204"/>
      <c r="H35" s="205">
        <f>SUM(H33:H34)</f>
        <v>320</v>
      </c>
    </row>
    <row r="36" spans="1:8" ht="62.25" customHeight="1">
      <c r="A36" s="373" t="s">
        <v>233</v>
      </c>
      <c r="B36" s="193">
        <v>1</v>
      </c>
      <c r="C36" s="186" t="s">
        <v>109</v>
      </c>
      <c r="D36" s="184">
        <v>30</v>
      </c>
      <c r="E36" s="184">
        <v>2</v>
      </c>
      <c r="F36" s="184">
        <f>D36*E36</f>
        <v>60</v>
      </c>
      <c r="G36" s="181" t="s">
        <v>352</v>
      </c>
      <c r="H36" s="201">
        <v>60</v>
      </c>
    </row>
    <row r="37" spans="1:8">
      <c r="A37" s="373"/>
      <c r="B37" s="374" t="s">
        <v>223</v>
      </c>
      <c r="C37" s="374"/>
      <c r="D37" s="374"/>
      <c r="E37" s="374"/>
      <c r="F37" s="185">
        <f>SUM(F36:F36)</f>
        <v>60</v>
      </c>
      <c r="G37" s="204"/>
      <c r="H37" s="205">
        <f>SUM(H36)</f>
        <v>60</v>
      </c>
    </row>
    <row r="38" spans="1:8" ht="84" customHeight="1">
      <c r="A38" s="373" t="s">
        <v>227</v>
      </c>
      <c r="B38" s="193">
        <v>1</v>
      </c>
      <c r="C38" s="183" t="s">
        <v>353</v>
      </c>
      <c r="D38" s="184">
        <v>25</v>
      </c>
      <c r="E38" s="184">
        <v>3</v>
      </c>
      <c r="F38" s="184">
        <f>D38*E38</f>
        <v>75</v>
      </c>
      <c r="G38" s="181" t="s">
        <v>354</v>
      </c>
      <c r="H38" s="201">
        <v>75</v>
      </c>
    </row>
    <row r="39" spans="1:8">
      <c r="A39" s="373"/>
      <c r="B39" s="374" t="s">
        <v>223</v>
      </c>
      <c r="C39" s="374"/>
      <c r="D39" s="374"/>
      <c r="E39" s="374"/>
      <c r="F39" s="185">
        <f>SUM(F38:F38)</f>
        <v>75</v>
      </c>
      <c r="G39" s="204"/>
      <c r="H39" s="205">
        <f>SUM(H38:H38)</f>
        <v>75</v>
      </c>
    </row>
    <row r="40" spans="1:8" ht="39" customHeight="1">
      <c r="A40" s="373" t="s">
        <v>226</v>
      </c>
      <c r="B40" s="193">
        <v>1</v>
      </c>
      <c r="C40" s="183" t="s">
        <v>353</v>
      </c>
      <c r="D40" s="184">
        <v>25</v>
      </c>
      <c r="E40" s="184">
        <v>1</v>
      </c>
      <c r="F40" s="184">
        <f>D40*E40</f>
        <v>25</v>
      </c>
      <c r="G40" s="181" t="s">
        <v>355</v>
      </c>
      <c r="H40" s="201">
        <v>25</v>
      </c>
    </row>
    <row r="41" spans="1:8">
      <c r="A41" s="373"/>
      <c r="B41" s="374" t="s">
        <v>223</v>
      </c>
      <c r="C41" s="374"/>
      <c r="D41" s="374"/>
      <c r="E41" s="374"/>
      <c r="F41" s="185">
        <f>SUM(F40)</f>
        <v>25</v>
      </c>
      <c r="G41" s="204"/>
      <c r="H41" s="205">
        <f>SUM(H40)</f>
        <v>25</v>
      </c>
    </row>
    <row r="42" spans="1:8" ht="66.75" customHeight="1">
      <c r="A42" s="373" t="s">
        <v>232</v>
      </c>
      <c r="B42" s="193">
        <v>1</v>
      </c>
      <c r="C42" s="180" t="s">
        <v>343</v>
      </c>
      <c r="D42" s="184">
        <v>30</v>
      </c>
      <c r="E42" s="184">
        <v>4</v>
      </c>
      <c r="F42" s="184">
        <f>D42*E42</f>
        <v>120</v>
      </c>
      <c r="G42" s="181" t="s">
        <v>356</v>
      </c>
      <c r="H42" s="201">
        <v>120</v>
      </c>
    </row>
    <row r="43" spans="1:8">
      <c r="A43" s="373"/>
      <c r="B43" s="374" t="s">
        <v>223</v>
      </c>
      <c r="C43" s="374"/>
      <c r="D43" s="374"/>
      <c r="E43" s="374"/>
      <c r="F43" s="185">
        <f>SUM(F42:F42)</f>
        <v>120</v>
      </c>
      <c r="G43" s="204"/>
      <c r="H43" s="205">
        <f>SUM(H42)</f>
        <v>120</v>
      </c>
    </row>
    <row r="44" spans="1:8" ht="46.5" customHeight="1">
      <c r="A44" s="373" t="s">
        <v>231</v>
      </c>
      <c r="B44" s="193">
        <v>1</v>
      </c>
      <c r="C44" s="180" t="s">
        <v>343</v>
      </c>
      <c r="D44" s="184">
        <v>30</v>
      </c>
      <c r="E44" s="184">
        <v>3</v>
      </c>
      <c r="F44" s="184">
        <f>D44*E44</f>
        <v>90</v>
      </c>
      <c r="G44" s="181" t="s">
        <v>357</v>
      </c>
      <c r="H44" s="201">
        <v>90</v>
      </c>
    </row>
    <row r="45" spans="1:8">
      <c r="A45" s="373"/>
      <c r="B45" s="374" t="s">
        <v>223</v>
      </c>
      <c r="C45" s="374"/>
      <c r="D45" s="374"/>
      <c r="E45" s="374"/>
      <c r="F45" s="185">
        <f>SUM(F44:F44)</f>
        <v>90</v>
      </c>
      <c r="G45" s="204"/>
      <c r="H45" s="205">
        <f>SUM(H44)</f>
        <v>90</v>
      </c>
    </row>
    <row r="46" spans="1:8">
      <c r="A46" s="378" t="s">
        <v>262</v>
      </c>
      <c r="B46" s="379"/>
      <c r="C46" s="379"/>
      <c r="D46" s="379"/>
      <c r="E46" s="379"/>
      <c r="F46" s="195">
        <f>SUM(F47,F57,F76,F91)</f>
        <v>3948</v>
      </c>
      <c r="G46" s="206"/>
      <c r="H46" s="197">
        <f>SUM(H47,H57,H76,H91)</f>
        <v>3948</v>
      </c>
    </row>
    <row r="47" spans="1:8">
      <c r="A47" s="376" t="s">
        <v>235</v>
      </c>
      <c r="B47" s="377"/>
      <c r="C47" s="377"/>
      <c r="D47" s="377"/>
      <c r="E47" s="377"/>
      <c r="F47" s="207">
        <f>SUM(F49,F51,F53,F56)</f>
        <v>370</v>
      </c>
      <c r="G47" s="208"/>
      <c r="H47" s="209">
        <f>SUM(H49,H51,H53,H56)</f>
        <v>370</v>
      </c>
    </row>
    <row r="48" spans="1:8" ht="42">
      <c r="A48" s="380" t="s">
        <v>368</v>
      </c>
      <c r="B48" s="193">
        <v>1</v>
      </c>
      <c r="C48" s="210" t="s">
        <v>353</v>
      </c>
      <c r="D48" s="184">
        <v>25</v>
      </c>
      <c r="E48" s="184">
        <v>2</v>
      </c>
      <c r="F48" s="184">
        <f>D48*E48</f>
        <v>50</v>
      </c>
      <c r="G48" s="181" t="s">
        <v>369</v>
      </c>
      <c r="H48" s="201">
        <v>50</v>
      </c>
    </row>
    <row r="49" spans="1:8" ht="20.25" customHeight="1">
      <c r="A49" s="373"/>
      <c r="B49" s="374" t="s">
        <v>223</v>
      </c>
      <c r="C49" s="374"/>
      <c r="D49" s="374"/>
      <c r="E49" s="374"/>
      <c r="F49" s="185">
        <f>SUM(F48:F48)</f>
        <v>50</v>
      </c>
      <c r="G49" s="204"/>
      <c r="H49" s="205">
        <f>SUM(H48:H48)</f>
        <v>50</v>
      </c>
    </row>
    <row r="50" spans="1:8" ht="49.5" customHeight="1">
      <c r="A50" s="380" t="s">
        <v>238</v>
      </c>
      <c r="B50" s="193">
        <v>1</v>
      </c>
      <c r="C50" s="210" t="s">
        <v>343</v>
      </c>
      <c r="D50" s="184">
        <v>30</v>
      </c>
      <c r="E50" s="184">
        <v>3</v>
      </c>
      <c r="F50" s="184">
        <f>D50*E50</f>
        <v>90</v>
      </c>
      <c r="G50" s="181" t="s">
        <v>370</v>
      </c>
      <c r="H50" s="201">
        <v>90</v>
      </c>
    </row>
    <row r="51" spans="1:8">
      <c r="A51" s="373"/>
      <c r="B51" s="374" t="s">
        <v>223</v>
      </c>
      <c r="C51" s="374"/>
      <c r="D51" s="374"/>
      <c r="E51" s="374"/>
      <c r="F51" s="185">
        <f>SUM(F50:F50)</f>
        <v>90</v>
      </c>
      <c r="G51" s="204"/>
      <c r="H51" s="205">
        <f>SUM(H50:H50)</f>
        <v>90</v>
      </c>
    </row>
    <row r="52" spans="1:8" ht="30" customHeight="1">
      <c r="A52" s="380" t="s">
        <v>237</v>
      </c>
      <c r="B52" s="193">
        <v>1</v>
      </c>
      <c r="C52" s="210" t="s">
        <v>343</v>
      </c>
      <c r="D52" s="184">
        <v>30</v>
      </c>
      <c r="E52" s="184">
        <v>3</v>
      </c>
      <c r="F52" s="184">
        <f>D52*E52</f>
        <v>90</v>
      </c>
      <c r="G52" s="181" t="s">
        <v>371</v>
      </c>
      <c r="H52" s="211">
        <v>90</v>
      </c>
    </row>
    <row r="53" spans="1:8" ht="21.75" customHeight="1">
      <c r="A53" s="373"/>
      <c r="B53" s="374" t="s">
        <v>223</v>
      </c>
      <c r="C53" s="374"/>
      <c r="D53" s="374"/>
      <c r="E53" s="374"/>
      <c r="F53" s="212">
        <f>SUM(F52:F52)</f>
        <v>90</v>
      </c>
      <c r="G53" s="204"/>
      <c r="H53" s="213">
        <f>SUM(H52)</f>
        <v>90</v>
      </c>
    </row>
    <row r="54" spans="1:8" ht="31.5" customHeight="1">
      <c r="A54" s="380" t="s">
        <v>236</v>
      </c>
      <c r="B54" s="193">
        <v>1</v>
      </c>
      <c r="C54" s="210" t="s">
        <v>353</v>
      </c>
      <c r="D54" s="184">
        <v>25</v>
      </c>
      <c r="E54" s="184">
        <v>2</v>
      </c>
      <c r="F54" s="184">
        <f>D54*E54</f>
        <v>50</v>
      </c>
      <c r="G54" s="214" t="s">
        <v>372</v>
      </c>
      <c r="H54" s="211">
        <v>50</v>
      </c>
    </row>
    <row r="55" spans="1:8" ht="31.5" customHeight="1">
      <c r="A55" s="373"/>
      <c r="B55" s="193">
        <v>2</v>
      </c>
      <c r="C55" s="215" t="s">
        <v>373</v>
      </c>
      <c r="D55" s="184">
        <v>30</v>
      </c>
      <c r="E55" s="184">
        <v>3</v>
      </c>
      <c r="F55" s="184">
        <f>D55*E55</f>
        <v>90</v>
      </c>
      <c r="G55" s="214" t="s">
        <v>374</v>
      </c>
      <c r="H55" s="211">
        <v>90</v>
      </c>
    </row>
    <row r="56" spans="1:8">
      <c r="A56" s="373"/>
      <c r="B56" s="374" t="s">
        <v>223</v>
      </c>
      <c r="C56" s="374"/>
      <c r="D56" s="374"/>
      <c r="E56" s="374"/>
      <c r="F56" s="185">
        <f>SUM(F54:F55)</f>
        <v>140</v>
      </c>
      <c r="G56" s="204"/>
      <c r="H56" s="213">
        <f>SUM(H54:H55)</f>
        <v>140</v>
      </c>
    </row>
    <row r="57" spans="1:8">
      <c r="A57" s="381" t="s">
        <v>242</v>
      </c>
      <c r="B57" s="382"/>
      <c r="C57" s="382"/>
      <c r="D57" s="382"/>
      <c r="E57" s="382"/>
      <c r="F57" s="216">
        <f>SUM(F63,F67,F72,F75,F60)</f>
        <v>1666</v>
      </c>
      <c r="G57" s="217"/>
      <c r="H57" s="209">
        <f>SUM(H63,H67,H72,H75,H60)</f>
        <v>1666</v>
      </c>
    </row>
    <row r="58" spans="1:8" ht="69.75" customHeight="1">
      <c r="A58" s="373" t="s">
        <v>248</v>
      </c>
      <c r="B58" s="193">
        <v>1</v>
      </c>
      <c r="C58" s="210" t="s">
        <v>353</v>
      </c>
      <c r="D58" s="184">
        <v>25</v>
      </c>
      <c r="E58" s="184">
        <v>3</v>
      </c>
      <c r="F58" s="184">
        <f>D58*E58</f>
        <v>75</v>
      </c>
      <c r="G58" s="181" t="s">
        <v>375</v>
      </c>
      <c r="H58" s="201">
        <v>75</v>
      </c>
    </row>
    <row r="59" spans="1:8" ht="28.5" customHeight="1">
      <c r="A59" s="373"/>
      <c r="B59" s="193">
        <v>2</v>
      </c>
      <c r="C59" s="210" t="s">
        <v>376</v>
      </c>
      <c r="D59" s="184">
        <v>3</v>
      </c>
      <c r="E59" s="184">
        <v>7</v>
      </c>
      <c r="F59" s="184">
        <f>D59*E59</f>
        <v>21</v>
      </c>
      <c r="G59" s="181" t="s">
        <v>377</v>
      </c>
      <c r="H59" s="201">
        <v>21</v>
      </c>
    </row>
    <row r="60" spans="1:8">
      <c r="A60" s="373"/>
      <c r="B60" s="374" t="s">
        <v>223</v>
      </c>
      <c r="C60" s="374"/>
      <c r="D60" s="374"/>
      <c r="E60" s="374"/>
      <c r="F60" s="185">
        <f>SUM(F58:F59)</f>
        <v>96</v>
      </c>
      <c r="G60" s="204"/>
      <c r="H60" s="205">
        <f>SUM(H58:H59)</f>
        <v>96</v>
      </c>
    </row>
    <row r="61" spans="1:8" ht="128.25" customHeight="1">
      <c r="A61" s="373" t="s">
        <v>243</v>
      </c>
      <c r="B61" s="193">
        <v>1</v>
      </c>
      <c r="C61" s="210" t="s">
        <v>353</v>
      </c>
      <c r="D61" s="184">
        <v>25</v>
      </c>
      <c r="E61" s="184">
        <v>6</v>
      </c>
      <c r="F61" s="184">
        <f>D61*E61</f>
        <v>150</v>
      </c>
      <c r="G61" s="181" t="s">
        <v>378</v>
      </c>
      <c r="H61" s="201">
        <v>150</v>
      </c>
    </row>
    <row r="62" spans="1:8" ht="51.75" customHeight="1">
      <c r="A62" s="373"/>
      <c r="B62" s="193">
        <v>2</v>
      </c>
      <c r="C62" s="198" t="s">
        <v>379</v>
      </c>
      <c r="D62" s="184">
        <v>50</v>
      </c>
      <c r="E62" s="184">
        <v>2</v>
      </c>
      <c r="F62" s="184">
        <f>D62*E62</f>
        <v>100</v>
      </c>
      <c r="G62" s="181" t="s">
        <v>380</v>
      </c>
      <c r="H62" s="201">
        <v>100</v>
      </c>
    </row>
    <row r="63" spans="1:8">
      <c r="A63" s="373"/>
      <c r="B63" s="374" t="s">
        <v>223</v>
      </c>
      <c r="C63" s="374"/>
      <c r="D63" s="374"/>
      <c r="E63" s="374"/>
      <c r="F63" s="185">
        <f>SUM(F61:F62)</f>
        <v>250</v>
      </c>
      <c r="G63" s="204"/>
      <c r="H63" s="205">
        <f>SUM(H61:H62)</f>
        <v>250</v>
      </c>
    </row>
    <row r="64" spans="1:8" ht="30" customHeight="1">
      <c r="A64" s="373" t="s">
        <v>244</v>
      </c>
      <c r="B64" s="193">
        <v>1</v>
      </c>
      <c r="C64" s="210" t="s">
        <v>343</v>
      </c>
      <c r="D64" s="184">
        <v>30</v>
      </c>
      <c r="E64" s="184">
        <v>5</v>
      </c>
      <c r="F64" s="184">
        <f>D64*E64</f>
        <v>150</v>
      </c>
      <c r="G64" s="181" t="s">
        <v>381</v>
      </c>
      <c r="H64" s="201">
        <v>150</v>
      </c>
    </row>
    <row r="65" spans="1:8" ht="30" customHeight="1">
      <c r="A65" s="373"/>
      <c r="B65" s="193">
        <v>2</v>
      </c>
      <c r="C65" s="215" t="s">
        <v>373</v>
      </c>
      <c r="D65" s="184">
        <v>30</v>
      </c>
      <c r="E65" s="184">
        <v>1</v>
      </c>
      <c r="F65" s="184">
        <f>D65*E65</f>
        <v>30</v>
      </c>
      <c r="G65" s="181" t="s">
        <v>382</v>
      </c>
      <c r="H65" s="201">
        <v>30</v>
      </c>
    </row>
    <row r="66" spans="1:8" ht="30" customHeight="1">
      <c r="A66" s="373"/>
      <c r="B66" s="193">
        <v>3</v>
      </c>
      <c r="C66" s="198" t="s">
        <v>229</v>
      </c>
      <c r="D66" s="184">
        <v>20</v>
      </c>
      <c r="E66" s="184">
        <v>1</v>
      </c>
      <c r="F66" s="184">
        <f>D66*E66</f>
        <v>20</v>
      </c>
      <c r="G66" s="181" t="s">
        <v>383</v>
      </c>
      <c r="H66" s="201">
        <v>20</v>
      </c>
    </row>
    <row r="67" spans="1:8">
      <c r="A67" s="373"/>
      <c r="B67" s="374" t="s">
        <v>223</v>
      </c>
      <c r="C67" s="374"/>
      <c r="D67" s="374"/>
      <c r="E67" s="374"/>
      <c r="F67" s="185">
        <f>SUM(F64:F66)</f>
        <v>200</v>
      </c>
      <c r="G67" s="204"/>
      <c r="H67" s="205">
        <f>SUM(H64:H66)</f>
        <v>200</v>
      </c>
    </row>
    <row r="68" spans="1:8" ht="48" customHeight="1">
      <c r="A68" s="373" t="s">
        <v>245</v>
      </c>
      <c r="B68" s="193">
        <v>1</v>
      </c>
      <c r="C68" s="198" t="s">
        <v>384</v>
      </c>
      <c r="D68" s="184">
        <v>10</v>
      </c>
      <c r="E68" s="184">
        <v>26</v>
      </c>
      <c r="F68" s="184">
        <f>D68*E68</f>
        <v>260</v>
      </c>
      <c r="G68" s="181" t="s">
        <v>385</v>
      </c>
      <c r="H68" s="201">
        <v>260</v>
      </c>
    </row>
    <row r="69" spans="1:8" ht="51" customHeight="1">
      <c r="A69" s="373"/>
      <c r="B69" s="193">
        <v>2</v>
      </c>
      <c r="C69" s="198" t="s">
        <v>246</v>
      </c>
      <c r="D69" s="184">
        <v>25</v>
      </c>
      <c r="E69" s="184">
        <v>26</v>
      </c>
      <c r="F69" s="184">
        <f>D69*E69</f>
        <v>650</v>
      </c>
      <c r="G69" s="181" t="s">
        <v>386</v>
      </c>
      <c r="H69" s="201">
        <v>650</v>
      </c>
    </row>
    <row r="70" spans="1:8" ht="34.5" customHeight="1">
      <c r="A70" s="373"/>
      <c r="B70" s="193">
        <v>3</v>
      </c>
      <c r="C70" s="198" t="s">
        <v>109</v>
      </c>
      <c r="D70" s="184">
        <v>30</v>
      </c>
      <c r="E70" s="184">
        <v>1</v>
      </c>
      <c r="F70" s="184">
        <f>D70*E70</f>
        <v>30</v>
      </c>
      <c r="G70" s="181" t="s">
        <v>387</v>
      </c>
      <c r="H70" s="201">
        <v>30</v>
      </c>
    </row>
    <row r="71" spans="1:8" ht="34.5" customHeight="1">
      <c r="A71" s="373"/>
      <c r="B71" s="193">
        <v>4</v>
      </c>
      <c r="C71" s="198" t="s">
        <v>379</v>
      </c>
      <c r="D71" s="184">
        <v>50</v>
      </c>
      <c r="E71" s="184">
        <v>2</v>
      </c>
      <c r="F71" s="184">
        <f>D71*E71</f>
        <v>100</v>
      </c>
      <c r="G71" s="181" t="s">
        <v>388</v>
      </c>
      <c r="H71" s="201">
        <v>100</v>
      </c>
    </row>
    <row r="72" spans="1:8">
      <c r="A72" s="373"/>
      <c r="B72" s="374" t="s">
        <v>223</v>
      </c>
      <c r="C72" s="374"/>
      <c r="D72" s="374"/>
      <c r="E72" s="374"/>
      <c r="F72" s="185">
        <f>SUM(F68:F71)</f>
        <v>1040</v>
      </c>
      <c r="G72" s="204"/>
      <c r="H72" s="205">
        <f>SUM(H68:H71)</f>
        <v>1040</v>
      </c>
    </row>
    <row r="73" spans="1:8" ht="31.5" customHeight="1">
      <c r="A73" s="373" t="s">
        <v>247</v>
      </c>
      <c r="B73" s="193">
        <v>1</v>
      </c>
      <c r="C73" s="210" t="s">
        <v>353</v>
      </c>
      <c r="D73" s="184">
        <v>25</v>
      </c>
      <c r="E73" s="184">
        <v>2</v>
      </c>
      <c r="F73" s="184">
        <f>D73*E73</f>
        <v>50</v>
      </c>
      <c r="G73" s="181" t="s">
        <v>389</v>
      </c>
      <c r="H73" s="201">
        <v>50</v>
      </c>
    </row>
    <row r="74" spans="1:8" ht="31.5" customHeight="1">
      <c r="A74" s="373"/>
      <c r="B74" s="193">
        <v>2</v>
      </c>
      <c r="C74" s="198" t="s">
        <v>109</v>
      </c>
      <c r="D74" s="184">
        <v>30</v>
      </c>
      <c r="E74" s="184">
        <v>1</v>
      </c>
      <c r="F74" s="184">
        <f>D74*E74</f>
        <v>30</v>
      </c>
      <c r="G74" s="181" t="s">
        <v>390</v>
      </c>
      <c r="H74" s="201">
        <v>30</v>
      </c>
    </row>
    <row r="75" spans="1:8">
      <c r="A75" s="373"/>
      <c r="B75" s="374" t="s">
        <v>223</v>
      </c>
      <c r="C75" s="374"/>
      <c r="D75" s="374"/>
      <c r="E75" s="374"/>
      <c r="F75" s="185">
        <f>SUM(F73:F74)</f>
        <v>80</v>
      </c>
      <c r="G75" s="204"/>
      <c r="H75" s="205">
        <f>SUM(H73:H74)</f>
        <v>80</v>
      </c>
    </row>
    <row r="76" spans="1:8">
      <c r="A76" s="381" t="s">
        <v>259</v>
      </c>
      <c r="B76" s="382"/>
      <c r="C76" s="382"/>
      <c r="D76" s="382"/>
      <c r="E76" s="382"/>
      <c r="F76" s="218">
        <f>SUM(F79,F81,F83,F90)</f>
        <v>1032</v>
      </c>
      <c r="G76" s="208"/>
      <c r="H76" s="209">
        <f>SUM(H79,H81,H83,H90)</f>
        <v>1032</v>
      </c>
    </row>
    <row r="77" spans="1:8" ht="25.5" customHeight="1">
      <c r="A77" s="373" t="s">
        <v>391</v>
      </c>
      <c r="B77" s="193">
        <v>1</v>
      </c>
      <c r="C77" s="198" t="s">
        <v>225</v>
      </c>
      <c r="D77" s="184">
        <v>30</v>
      </c>
      <c r="E77" s="184">
        <v>2</v>
      </c>
      <c r="F77" s="184">
        <f>D77*E77</f>
        <v>60</v>
      </c>
      <c r="G77" s="181" t="s">
        <v>392</v>
      </c>
      <c r="H77" s="201">
        <v>60</v>
      </c>
    </row>
    <row r="78" spans="1:8" ht="34.5" customHeight="1">
      <c r="A78" s="373"/>
      <c r="B78" s="193">
        <v>2</v>
      </c>
      <c r="C78" s="198" t="s">
        <v>393</v>
      </c>
      <c r="D78" s="184">
        <v>70</v>
      </c>
      <c r="E78" s="184">
        <v>2</v>
      </c>
      <c r="F78" s="184">
        <f>D78*E78</f>
        <v>140</v>
      </c>
      <c r="G78" s="181" t="s">
        <v>394</v>
      </c>
      <c r="H78" s="201">
        <v>140</v>
      </c>
    </row>
    <row r="79" spans="1:8">
      <c r="A79" s="373"/>
      <c r="B79" s="374" t="s">
        <v>223</v>
      </c>
      <c r="C79" s="374"/>
      <c r="D79" s="374"/>
      <c r="E79" s="374"/>
      <c r="F79" s="185">
        <f>SUM(F77:F78)</f>
        <v>200</v>
      </c>
      <c r="G79" s="204"/>
      <c r="H79" s="205">
        <f>SUM(H77:H78)</f>
        <v>200</v>
      </c>
    </row>
    <row r="80" spans="1:8" ht="34.5" customHeight="1">
      <c r="A80" s="373" t="s">
        <v>260</v>
      </c>
      <c r="B80" s="193">
        <v>1</v>
      </c>
      <c r="C80" s="198" t="s">
        <v>395</v>
      </c>
      <c r="D80" s="184">
        <v>38</v>
      </c>
      <c r="E80" s="184">
        <v>8</v>
      </c>
      <c r="F80" s="184">
        <f>D80*E80</f>
        <v>304</v>
      </c>
      <c r="G80" s="181" t="s">
        <v>396</v>
      </c>
      <c r="H80" s="201">
        <v>304</v>
      </c>
    </row>
    <row r="81" spans="1:8">
      <c r="A81" s="373"/>
      <c r="B81" s="374" t="s">
        <v>223</v>
      </c>
      <c r="C81" s="374"/>
      <c r="D81" s="374"/>
      <c r="E81" s="374"/>
      <c r="F81" s="185">
        <f>SUM(F80:F80)</f>
        <v>304</v>
      </c>
      <c r="G81" s="204"/>
      <c r="H81" s="205">
        <f>SUM(H80)</f>
        <v>304</v>
      </c>
    </row>
    <row r="82" spans="1:8" ht="30.75" customHeight="1">
      <c r="A82" s="373" t="s">
        <v>397</v>
      </c>
      <c r="B82" s="193">
        <v>1</v>
      </c>
      <c r="C82" s="198" t="s">
        <v>343</v>
      </c>
      <c r="D82" s="184">
        <v>30</v>
      </c>
      <c r="E82" s="184">
        <v>10</v>
      </c>
      <c r="F82" s="184">
        <f>D82*E82</f>
        <v>300</v>
      </c>
      <c r="G82" s="181" t="s">
        <v>398</v>
      </c>
      <c r="H82" s="201">
        <v>300</v>
      </c>
    </row>
    <row r="83" spans="1:8">
      <c r="A83" s="373"/>
      <c r="B83" s="374" t="s">
        <v>223</v>
      </c>
      <c r="C83" s="374"/>
      <c r="D83" s="374"/>
      <c r="E83" s="374"/>
      <c r="F83" s="185">
        <f>SUM(F82)</f>
        <v>300</v>
      </c>
      <c r="G83" s="204"/>
      <c r="H83" s="205">
        <f>SUM(H82:H82)</f>
        <v>300</v>
      </c>
    </row>
    <row r="84" spans="1:8" ht="180.75" customHeight="1">
      <c r="A84" s="373" t="s">
        <v>399</v>
      </c>
      <c r="B84" s="193">
        <v>1</v>
      </c>
      <c r="C84" s="198" t="s">
        <v>229</v>
      </c>
      <c r="D84" s="184">
        <v>26</v>
      </c>
      <c r="E84" s="184">
        <v>1</v>
      </c>
      <c r="F84" s="184">
        <f>D84*E84</f>
        <v>26</v>
      </c>
      <c r="G84" s="181" t="s">
        <v>400</v>
      </c>
      <c r="H84" s="201">
        <v>26</v>
      </c>
    </row>
    <row r="85" spans="1:8" ht="119.25" customHeight="1">
      <c r="A85" s="373"/>
      <c r="B85" s="193">
        <v>2</v>
      </c>
      <c r="C85" s="198" t="s">
        <v>225</v>
      </c>
      <c r="D85" s="184">
        <v>63</v>
      </c>
      <c r="E85" s="184">
        <v>1</v>
      </c>
      <c r="F85" s="184">
        <f t="shared" ref="F85:F89" si="2">D85*E85</f>
        <v>63</v>
      </c>
      <c r="G85" s="181" t="s">
        <v>401</v>
      </c>
      <c r="H85" s="201">
        <v>63</v>
      </c>
    </row>
    <row r="86" spans="1:8" ht="166.5" customHeight="1">
      <c r="A86" s="373"/>
      <c r="B86" s="193">
        <v>3</v>
      </c>
      <c r="C86" s="198" t="s">
        <v>221</v>
      </c>
      <c r="D86" s="184">
        <v>19</v>
      </c>
      <c r="E86" s="184">
        <v>3</v>
      </c>
      <c r="F86" s="184">
        <f t="shared" si="2"/>
        <v>57</v>
      </c>
      <c r="G86" s="181" t="s">
        <v>402</v>
      </c>
      <c r="H86" s="201">
        <v>57</v>
      </c>
    </row>
    <row r="87" spans="1:8" ht="158.25" customHeight="1">
      <c r="A87" s="373"/>
      <c r="B87" s="193">
        <v>4</v>
      </c>
      <c r="C87" s="198" t="s">
        <v>221</v>
      </c>
      <c r="D87" s="184">
        <v>30</v>
      </c>
      <c r="E87" s="184">
        <v>1</v>
      </c>
      <c r="F87" s="184">
        <f t="shared" si="2"/>
        <v>30</v>
      </c>
      <c r="G87" s="181" t="s">
        <v>403</v>
      </c>
      <c r="H87" s="201">
        <v>30</v>
      </c>
    </row>
    <row r="88" spans="1:8" ht="52.5">
      <c r="A88" s="373"/>
      <c r="B88" s="193">
        <v>5</v>
      </c>
      <c r="C88" s="198" t="s">
        <v>343</v>
      </c>
      <c r="D88" s="184">
        <v>31</v>
      </c>
      <c r="E88" s="184">
        <v>1</v>
      </c>
      <c r="F88" s="184">
        <f t="shared" si="2"/>
        <v>31</v>
      </c>
      <c r="G88" s="181" t="s">
        <v>404</v>
      </c>
      <c r="H88" s="201">
        <v>31</v>
      </c>
    </row>
    <row r="89" spans="1:8" ht="25.5" customHeight="1">
      <c r="A89" s="373"/>
      <c r="B89" s="193">
        <v>6</v>
      </c>
      <c r="C89" s="198" t="s">
        <v>405</v>
      </c>
      <c r="D89" s="184">
        <v>21</v>
      </c>
      <c r="E89" s="184">
        <v>1</v>
      </c>
      <c r="F89" s="184">
        <f t="shared" si="2"/>
        <v>21</v>
      </c>
      <c r="G89" s="181" t="s">
        <v>406</v>
      </c>
      <c r="H89" s="201">
        <v>21</v>
      </c>
    </row>
    <row r="90" spans="1:8">
      <c r="A90" s="373"/>
      <c r="B90" s="374" t="s">
        <v>223</v>
      </c>
      <c r="C90" s="374"/>
      <c r="D90" s="374"/>
      <c r="E90" s="374"/>
      <c r="F90" s="185">
        <f>SUM(F84:F89)</f>
        <v>228</v>
      </c>
      <c r="G90" s="204"/>
      <c r="H90" s="205">
        <f>SUM(H84:H89)</f>
        <v>228</v>
      </c>
    </row>
    <row r="91" spans="1:8">
      <c r="A91" s="388" t="s">
        <v>239</v>
      </c>
      <c r="B91" s="389"/>
      <c r="C91" s="389"/>
      <c r="D91" s="389"/>
      <c r="E91" s="389"/>
      <c r="F91" s="218">
        <f>SUM(F94,F97,F101,F104,F107)</f>
        <v>880</v>
      </c>
      <c r="G91" s="208"/>
      <c r="H91" s="219">
        <f>SUM(H94,H97,H101,H104,H107)</f>
        <v>880</v>
      </c>
    </row>
    <row r="92" spans="1:8" ht="29.25" customHeight="1">
      <c r="A92" s="373" t="s">
        <v>240</v>
      </c>
      <c r="B92" s="193">
        <v>1</v>
      </c>
      <c r="C92" s="198" t="s">
        <v>107</v>
      </c>
      <c r="D92" s="184">
        <v>35</v>
      </c>
      <c r="E92" s="184">
        <v>12</v>
      </c>
      <c r="F92" s="184">
        <f>D92*E92</f>
        <v>420</v>
      </c>
      <c r="G92" s="181" t="s">
        <v>407</v>
      </c>
      <c r="H92" s="201">
        <v>420</v>
      </c>
    </row>
    <row r="93" spans="1:8" ht="29.25" customHeight="1">
      <c r="A93" s="373"/>
      <c r="B93" s="193">
        <v>2</v>
      </c>
      <c r="C93" s="198" t="s">
        <v>107</v>
      </c>
      <c r="D93" s="184">
        <v>35</v>
      </c>
      <c r="E93" s="184">
        <v>1</v>
      </c>
      <c r="F93" s="184">
        <f>D93*E93</f>
        <v>35</v>
      </c>
      <c r="G93" s="181" t="s">
        <v>408</v>
      </c>
      <c r="H93" s="201">
        <v>35</v>
      </c>
    </row>
    <row r="94" spans="1:8">
      <c r="A94" s="373"/>
      <c r="B94" s="374" t="s">
        <v>223</v>
      </c>
      <c r="C94" s="374"/>
      <c r="D94" s="374"/>
      <c r="E94" s="374"/>
      <c r="F94" s="185">
        <f>SUM(F92:F93)</f>
        <v>455</v>
      </c>
      <c r="G94" s="220"/>
      <c r="H94" s="205">
        <f>SUM(H92:H93)</f>
        <v>455</v>
      </c>
    </row>
    <row r="95" spans="1:8" ht="23.25" customHeight="1">
      <c r="A95" s="373" t="s">
        <v>409</v>
      </c>
      <c r="B95" s="193">
        <v>1</v>
      </c>
      <c r="C95" s="198" t="s">
        <v>225</v>
      </c>
      <c r="D95" s="184">
        <v>35</v>
      </c>
      <c r="E95" s="184">
        <v>1</v>
      </c>
      <c r="F95" s="184">
        <f>D95*E95</f>
        <v>35</v>
      </c>
      <c r="G95" s="181" t="s">
        <v>410</v>
      </c>
      <c r="H95" s="201">
        <v>35</v>
      </c>
    </row>
    <row r="96" spans="1:8" ht="23.25" customHeight="1">
      <c r="A96" s="373"/>
      <c r="B96" s="193">
        <v>2</v>
      </c>
      <c r="C96" s="198" t="s">
        <v>107</v>
      </c>
      <c r="D96" s="184">
        <v>35</v>
      </c>
      <c r="E96" s="184">
        <v>1</v>
      </c>
      <c r="F96" s="184">
        <f>D96*E96</f>
        <v>35</v>
      </c>
      <c r="G96" s="181" t="s">
        <v>411</v>
      </c>
      <c r="H96" s="201">
        <v>35</v>
      </c>
    </row>
    <row r="97" spans="1:8">
      <c r="A97" s="373"/>
      <c r="B97" s="374" t="s">
        <v>223</v>
      </c>
      <c r="C97" s="374"/>
      <c r="D97" s="374"/>
      <c r="E97" s="374"/>
      <c r="F97" s="185">
        <f>SUM(F95:F96)</f>
        <v>70</v>
      </c>
      <c r="G97" s="204"/>
      <c r="H97" s="205">
        <f>SUM(H95:H96)</f>
        <v>70</v>
      </c>
    </row>
    <row r="98" spans="1:8" ht="27.75" customHeight="1">
      <c r="A98" s="373" t="s">
        <v>241</v>
      </c>
      <c r="B98" s="193">
        <v>1</v>
      </c>
      <c r="C98" s="198" t="s">
        <v>343</v>
      </c>
      <c r="D98" s="184">
        <v>30</v>
      </c>
      <c r="E98" s="184">
        <v>1</v>
      </c>
      <c r="F98" s="184">
        <f>D98*E98</f>
        <v>30</v>
      </c>
      <c r="G98" s="181" t="s">
        <v>412</v>
      </c>
      <c r="H98" s="201">
        <v>30</v>
      </c>
    </row>
    <row r="99" spans="1:8" ht="27.75" customHeight="1">
      <c r="A99" s="373"/>
      <c r="B99" s="193">
        <v>2</v>
      </c>
      <c r="C99" s="198" t="s">
        <v>353</v>
      </c>
      <c r="D99" s="184">
        <v>25</v>
      </c>
      <c r="E99" s="184">
        <v>1</v>
      </c>
      <c r="F99" s="184">
        <f>D99*E99</f>
        <v>25</v>
      </c>
      <c r="G99" s="181" t="s">
        <v>413</v>
      </c>
      <c r="H99" s="201">
        <v>25</v>
      </c>
    </row>
    <row r="100" spans="1:8" ht="27.75" customHeight="1">
      <c r="A100" s="373"/>
      <c r="B100" s="193">
        <v>3</v>
      </c>
      <c r="C100" s="198" t="s">
        <v>225</v>
      </c>
      <c r="D100" s="184">
        <v>30</v>
      </c>
      <c r="E100" s="184">
        <v>1</v>
      </c>
      <c r="F100" s="184">
        <f>D100*E100</f>
        <v>30</v>
      </c>
      <c r="G100" s="181" t="s">
        <v>410</v>
      </c>
      <c r="H100" s="201">
        <v>30</v>
      </c>
    </row>
    <row r="101" spans="1:8" ht="16.5" customHeight="1">
      <c r="A101" s="373"/>
      <c r="B101" s="374" t="s">
        <v>223</v>
      </c>
      <c r="C101" s="374"/>
      <c r="D101" s="374"/>
      <c r="E101" s="374"/>
      <c r="F101" s="185">
        <f>SUM(F98:F100)</f>
        <v>85</v>
      </c>
      <c r="G101" s="204"/>
      <c r="H101" s="205">
        <f>SUM(H98:H100)</f>
        <v>85</v>
      </c>
    </row>
    <row r="102" spans="1:8" ht="21">
      <c r="A102" s="373" t="s">
        <v>414</v>
      </c>
      <c r="B102" s="193">
        <v>1</v>
      </c>
      <c r="C102" s="198" t="s">
        <v>353</v>
      </c>
      <c r="D102" s="184">
        <v>25</v>
      </c>
      <c r="E102" s="184">
        <v>2</v>
      </c>
      <c r="F102" s="184">
        <f>D102*E102</f>
        <v>50</v>
      </c>
      <c r="G102" s="181" t="s">
        <v>415</v>
      </c>
      <c r="H102" s="201">
        <v>50</v>
      </c>
    </row>
    <row r="103" spans="1:8">
      <c r="A103" s="373"/>
      <c r="B103" s="193">
        <v>2</v>
      </c>
      <c r="C103" s="198" t="s">
        <v>225</v>
      </c>
      <c r="D103" s="184">
        <v>30</v>
      </c>
      <c r="E103" s="184">
        <v>1</v>
      </c>
      <c r="F103" s="184">
        <f>D103*E103</f>
        <v>30</v>
      </c>
      <c r="G103" s="181" t="s">
        <v>416</v>
      </c>
      <c r="H103" s="201">
        <v>30</v>
      </c>
    </row>
    <row r="104" spans="1:8" ht="16.5" customHeight="1">
      <c r="A104" s="373"/>
      <c r="B104" s="374" t="s">
        <v>223</v>
      </c>
      <c r="C104" s="374"/>
      <c r="D104" s="374"/>
      <c r="E104" s="374"/>
      <c r="F104" s="185">
        <f>SUM(F102:F103)</f>
        <v>80</v>
      </c>
      <c r="G104" s="204"/>
      <c r="H104" s="205">
        <f>SUM(H102:H103)</f>
        <v>80</v>
      </c>
    </row>
    <row r="105" spans="1:8" ht="27.75" customHeight="1">
      <c r="A105" s="373" t="s">
        <v>417</v>
      </c>
      <c r="B105" s="193">
        <v>1</v>
      </c>
      <c r="C105" s="198" t="s">
        <v>353</v>
      </c>
      <c r="D105" s="184">
        <v>25</v>
      </c>
      <c r="E105" s="184">
        <v>4</v>
      </c>
      <c r="F105" s="184">
        <f>D105*E105</f>
        <v>100</v>
      </c>
      <c r="G105" s="181" t="s">
        <v>418</v>
      </c>
      <c r="H105" s="201">
        <v>100</v>
      </c>
    </row>
    <row r="106" spans="1:8" ht="31.5">
      <c r="A106" s="373"/>
      <c r="B106" s="193">
        <v>2</v>
      </c>
      <c r="C106" s="198" t="s">
        <v>225</v>
      </c>
      <c r="D106" s="184">
        <v>30</v>
      </c>
      <c r="E106" s="184">
        <v>3</v>
      </c>
      <c r="F106" s="184">
        <f>D106*E106</f>
        <v>90</v>
      </c>
      <c r="G106" s="181" t="s">
        <v>419</v>
      </c>
      <c r="H106" s="201">
        <v>90</v>
      </c>
    </row>
    <row r="107" spans="1:8" ht="16.5" customHeight="1">
      <c r="A107" s="373"/>
      <c r="B107" s="374" t="s">
        <v>223</v>
      </c>
      <c r="C107" s="374"/>
      <c r="D107" s="374"/>
      <c r="E107" s="374"/>
      <c r="F107" s="185">
        <f>SUM(F105:F106)</f>
        <v>190</v>
      </c>
      <c r="G107" s="204"/>
      <c r="H107" s="205">
        <f>SUM(H105:H106)</f>
        <v>190</v>
      </c>
    </row>
    <row r="108" spans="1:8" ht="17.25" thickBot="1">
      <c r="A108" s="383" t="s">
        <v>110</v>
      </c>
      <c r="B108" s="384"/>
      <c r="C108" s="384"/>
      <c r="D108" s="384"/>
      <c r="E108" s="384"/>
      <c r="F108" s="221">
        <f>SUM(F5,F46)</f>
        <v>13880</v>
      </c>
      <c r="G108" s="222"/>
      <c r="H108" s="223">
        <f>SUM(H5,H46)</f>
        <v>13880</v>
      </c>
    </row>
    <row r="142" spans="1:10">
      <c r="A142" s="224"/>
    </row>
    <row r="143" spans="1:10">
      <c r="J143" s="224"/>
    </row>
  </sheetData>
  <mergeCells count="70">
    <mergeCell ref="A108:E108"/>
    <mergeCell ref="H3:H4"/>
    <mergeCell ref="D1:E1"/>
    <mergeCell ref="A98:A101"/>
    <mergeCell ref="B101:E101"/>
    <mergeCell ref="A102:A104"/>
    <mergeCell ref="B104:E104"/>
    <mergeCell ref="A105:A107"/>
    <mergeCell ref="B107:E107"/>
    <mergeCell ref="A84:A90"/>
    <mergeCell ref="B90:E90"/>
    <mergeCell ref="A91:E91"/>
    <mergeCell ref="A92:A94"/>
    <mergeCell ref="B94:E94"/>
    <mergeCell ref="A95:A97"/>
    <mergeCell ref="B97:E97"/>
    <mergeCell ref="A82:A83"/>
    <mergeCell ref="B83:E83"/>
    <mergeCell ref="A64:A67"/>
    <mergeCell ref="B67:E67"/>
    <mergeCell ref="A68:A72"/>
    <mergeCell ref="B72:E72"/>
    <mergeCell ref="A73:A75"/>
    <mergeCell ref="B75:E75"/>
    <mergeCell ref="A76:E76"/>
    <mergeCell ref="A77:A79"/>
    <mergeCell ref="B79:E79"/>
    <mergeCell ref="A80:A81"/>
    <mergeCell ref="B81:E81"/>
    <mergeCell ref="A61:A63"/>
    <mergeCell ref="B63:E63"/>
    <mergeCell ref="A48:A49"/>
    <mergeCell ref="B49:E49"/>
    <mergeCell ref="A50:A51"/>
    <mergeCell ref="B51:E51"/>
    <mergeCell ref="A52:A53"/>
    <mergeCell ref="B53:E53"/>
    <mergeCell ref="A54:A56"/>
    <mergeCell ref="B56:E56"/>
    <mergeCell ref="A57:E57"/>
    <mergeCell ref="A58:A60"/>
    <mergeCell ref="B60:E60"/>
    <mergeCell ref="A30:A32"/>
    <mergeCell ref="B32:E32"/>
    <mergeCell ref="A33:A35"/>
    <mergeCell ref="B35:E35"/>
    <mergeCell ref="A47:E47"/>
    <mergeCell ref="A36:A37"/>
    <mergeCell ref="B37:E37"/>
    <mergeCell ref="A38:A39"/>
    <mergeCell ref="B39:E39"/>
    <mergeCell ref="A40:A41"/>
    <mergeCell ref="B41:E41"/>
    <mergeCell ref="A42:A43"/>
    <mergeCell ref="B43:E43"/>
    <mergeCell ref="A44:A45"/>
    <mergeCell ref="B45:E45"/>
    <mergeCell ref="A46:E46"/>
    <mergeCell ref="A21:A23"/>
    <mergeCell ref="B23:E23"/>
    <mergeCell ref="A24:A27"/>
    <mergeCell ref="B27:E27"/>
    <mergeCell ref="A28:A29"/>
    <mergeCell ref="B29:E29"/>
    <mergeCell ref="A3:G3"/>
    <mergeCell ref="A5:E5"/>
    <mergeCell ref="A6:A16"/>
    <mergeCell ref="B16:E16"/>
    <mergeCell ref="A17:A20"/>
    <mergeCell ref="B20:E20"/>
  </mergeCells>
  <phoneticPr fontId="74" type="noConversion"/>
  <printOptions horizontalCentered="1"/>
  <pageMargins left="0.15748031496062992" right="0.15748031496062992" top="0.59055118110236227" bottom="0.5" header="0.51181102362204722" footer="0.24"/>
  <pageSetup paperSize="9" fitToHeight="0" orientation="portrait" r:id="rId1"/>
  <headerFooter alignWithMargins="0">
    <oddFooter>第 &amp;P 頁，共 &amp;N 頁</oddFooter>
  </headerFooter>
  <rowBreaks count="5" manualBreakCount="5">
    <brk id="21" max="7" man="1"/>
    <brk id="41" max="7" man="1"/>
    <brk id="60" max="7" man="1"/>
    <brk id="79" max="7" man="1"/>
    <brk id="86" max="7"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E0EF6-73E7-4F49-95CF-37225A756F16}">
  <sheetPr>
    <pageSetUpPr fitToPage="1"/>
  </sheetPr>
  <dimension ref="A1:I41"/>
  <sheetViews>
    <sheetView zoomScale="85" zoomScaleNormal="85" workbookViewId="0">
      <pane ySplit="4" topLeftCell="A29" activePane="bottomLeft" state="frozen"/>
      <selection pane="bottomLeft" activeCell="M8" sqref="M8"/>
    </sheetView>
  </sheetViews>
  <sheetFormatPr defaultRowHeight="16.5"/>
  <cols>
    <col min="1" max="1" width="3.875" style="126" customWidth="1"/>
    <col min="2" max="2" width="5.5" style="126" bestFit="1" customWidth="1"/>
    <col min="3" max="3" width="20.625" style="126" customWidth="1"/>
    <col min="4" max="4" width="10" style="126" bestFit="1" customWidth="1"/>
    <col min="5" max="5" width="5.5" style="126" customWidth="1"/>
    <col min="6" max="6" width="13" style="126" bestFit="1" customWidth="1"/>
    <col min="7" max="7" width="19.75" style="126" customWidth="1"/>
    <col min="8" max="8" width="13.5" style="248" customWidth="1"/>
    <col min="9" max="9" width="3.875" style="126" customWidth="1"/>
    <col min="10" max="10" width="16.125" style="126" customWidth="1"/>
    <col min="11" max="16384" width="9" style="126"/>
  </cols>
  <sheetData>
    <row r="1" spans="1:9" ht="25.5">
      <c r="A1" s="250"/>
      <c r="B1" s="250"/>
      <c r="C1" s="250"/>
      <c r="D1" s="249">
        <v>114</v>
      </c>
      <c r="E1" s="412" t="s">
        <v>458</v>
      </c>
      <c r="F1" s="412"/>
      <c r="G1" s="412"/>
      <c r="H1" s="412"/>
    </row>
    <row r="2" spans="1:9" ht="17.25" thickBot="1">
      <c r="A2" s="135"/>
      <c r="B2" s="135"/>
      <c r="C2" s="135"/>
      <c r="D2" s="135"/>
      <c r="E2" s="135"/>
      <c r="F2" s="135"/>
      <c r="G2" s="135"/>
      <c r="H2" s="229" t="s">
        <v>249</v>
      </c>
      <c r="I2" s="129"/>
    </row>
    <row r="3" spans="1:9" ht="21">
      <c r="A3" s="367" t="s">
        <v>455</v>
      </c>
      <c r="B3" s="368"/>
      <c r="C3" s="368"/>
      <c r="D3" s="368"/>
      <c r="E3" s="368"/>
      <c r="F3" s="368"/>
      <c r="G3" s="369"/>
      <c r="H3" s="413" t="s">
        <v>218</v>
      </c>
    </row>
    <row r="4" spans="1:9">
      <c r="A4" s="230" t="s">
        <v>358</v>
      </c>
      <c r="B4" s="136" t="s">
        <v>103</v>
      </c>
      <c r="C4" s="136" t="s">
        <v>250</v>
      </c>
      <c r="D4" s="136" t="s">
        <v>104</v>
      </c>
      <c r="E4" s="136" t="s">
        <v>7</v>
      </c>
      <c r="F4" s="136" t="s">
        <v>105</v>
      </c>
      <c r="G4" s="136" t="s">
        <v>106</v>
      </c>
      <c r="H4" s="414"/>
    </row>
    <row r="5" spans="1:9" ht="21.75" customHeight="1">
      <c r="A5" s="400" t="s">
        <v>219</v>
      </c>
      <c r="B5" s="401"/>
      <c r="C5" s="401"/>
      <c r="D5" s="401"/>
      <c r="E5" s="402"/>
      <c r="F5" s="253">
        <f>SUM(F12,F16,F19)</f>
        <v>12130</v>
      </c>
      <c r="G5" s="254"/>
      <c r="H5" s="255">
        <f>SUM(H12,H16,H19)</f>
        <v>12130</v>
      </c>
    </row>
    <row r="6" spans="1:9" ht="30" customHeight="1">
      <c r="A6" s="390" t="s">
        <v>220</v>
      </c>
      <c r="B6" s="193">
        <v>1</v>
      </c>
      <c r="C6" s="231" t="s">
        <v>423</v>
      </c>
      <c r="D6" s="232">
        <v>3800</v>
      </c>
      <c r="E6" s="232">
        <v>1</v>
      </c>
      <c r="F6" s="232">
        <f t="shared" ref="F6:F11" si="0">D6*E6</f>
        <v>3800</v>
      </c>
      <c r="G6" s="137" t="s">
        <v>251</v>
      </c>
      <c r="H6" s="233">
        <v>3800</v>
      </c>
    </row>
    <row r="7" spans="1:9" ht="30.75" customHeight="1">
      <c r="A7" s="403"/>
      <c r="B7" s="193">
        <v>2</v>
      </c>
      <c r="C7" s="231" t="s">
        <v>424</v>
      </c>
      <c r="D7" s="232">
        <v>1500</v>
      </c>
      <c r="E7" s="232">
        <v>1</v>
      </c>
      <c r="F7" s="232">
        <f t="shared" si="0"/>
        <v>1500</v>
      </c>
      <c r="G7" s="137" t="s">
        <v>425</v>
      </c>
      <c r="H7" s="233">
        <v>1500</v>
      </c>
    </row>
    <row r="8" spans="1:9" ht="103.5" customHeight="1">
      <c r="A8" s="403"/>
      <c r="B8" s="193">
        <v>3</v>
      </c>
      <c r="C8" s="231" t="s">
        <v>426</v>
      </c>
      <c r="D8" s="232">
        <v>3000</v>
      </c>
      <c r="E8" s="232">
        <v>1</v>
      </c>
      <c r="F8" s="232">
        <f t="shared" si="0"/>
        <v>3000</v>
      </c>
      <c r="G8" s="137" t="s">
        <v>427</v>
      </c>
      <c r="H8" s="233">
        <v>3000</v>
      </c>
    </row>
    <row r="9" spans="1:9" ht="48" customHeight="1">
      <c r="A9" s="403"/>
      <c r="B9" s="193">
        <v>4</v>
      </c>
      <c r="C9" s="231" t="s">
        <v>428</v>
      </c>
      <c r="D9" s="232">
        <v>500</v>
      </c>
      <c r="E9" s="232">
        <v>1</v>
      </c>
      <c r="F9" s="232">
        <f t="shared" si="0"/>
        <v>500</v>
      </c>
      <c r="G9" s="137" t="s">
        <v>429</v>
      </c>
      <c r="H9" s="233">
        <v>500</v>
      </c>
    </row>
    <row r="10" spans="1:9" ht="43.5" customHeight="1">
      <c r="A10" s="403"/>
      <c r="B10" s="193">
        <v>5</v>
      </c>
      <c r="C10" s="231" t="s">
        <v>430</v>
      </c>
      <c r="D10" s="232">
        <v>1500</v>
      </c>
      <c r="E10" s="232">
        <v>1</v>
      </c>
      <c r="F10" s="232">
        <f t="shared" si="0"/>
        <v>1500</v>
      </c>
      <c r="G10" s="137" t="s">
        <v>431</v>
      </c>
      <c r="H10" s="233">
        <v>1500</v>
      </c>
    </row>
    <row r="11" spans="1:9" ht="51" customHeight="1">
      <c r="A11" s="403"/>
      <c r="B11" s="193">
        <v>6</v>
      </c>
      <c r="C11" s="231" t="s">
        <v>432</v>
      </c>
      <c r="D11" s="232">
        <v>140</v>
      </c>
      <c r="E11" s="232">
        <v>5</v>
      </c>
      <c r="F11" s="232">
        <f t="shared" si="0"/>
        <v>700</v>
      </c>
      <c r="G11" s="137" t="s">
        <v>433</v>
      </c>
      <c r="H11" s="233">
        <v>700</v>
      </c>
    </row>
    <row r="12" spans="1:9">
      <c r="A12" s="404"/>
      <c r="B12" s="405" t="s">
        <v>223</v>
      </c>
      <c r="C12" s="406"/>
      <c r="D12" s="406"/>
      <c r="E12" s="407"/>
      <c r="F12" s="234">
        <f>SUM(F6:F11)</f>
        <v>11000</v>
      </c>
      <c r="G12" s="131"/>
      <c r="H12" s="235">
        <f>SUM(H6:H11)</f>
        <v>11000</v>
      </c>
    </row>
    <row r="13" spans="1:9" ht="38.25" customHeight="1">
      <c r="A13" s="390" t="s">
        <v>252</v>
      </c>
      <c r="B13" s="193">
        <v>1</v>
      </c>
      <c r="C13" s="240" t="s">
        <v>434</v>
      </c>
      <c r="D13" s="232">
        <v>15</v>
      </c>
      <c r="E13" s="232">
        <v>1</v>
      </c>
      <c r="F13" s="232">
        <f>D13*E13</f>
        <v>15</v>
      </c>
      <c r="G13" s="137" t="s">
        <v>435</v>
      </c>
      <c r="H13" s="236">
        <v>15</v>
      </c>
    </row>
    <row r="14" spans="1:9" ht="38.25" customHeight="1">
      <c r="A14" s="391"/>
      <c r="B14" s="193">
        <v>2</v>
      </c>
      <c r="C14" s="240" t="s">
        <v>253</v>
      </c>
      <c r="D14" s="232">
        <v>15</v>
      </c>
      <c r="E14" s="232">
        <v>1</v>
      </c>
      <c r="F14" s="232">
        <f>D14*E14</f>
        <v>15</v>
      </c>
      <c r="G14" s="137" t="s">
        <v>435</v>
      </c>
      <c r="H14" s="236">
        <v>15</v>
      </c>
    </row>
    <row r="15" spans="1:9" ht="38.25" customHeight="1">
      <c r="A15" s="391"/>
      <c r="B15" s="241">
        <v>3</v>
      </c>
      <c r="C15" s="240" t="s">
        <v>436</v>
      </c>
      <c r="D15" s="232">
        <v>400</v>
      </c>
      <c r="E15" s="232">
        <v>1</v>
      </c>
      <c r="F15" s="232">
        <f>D15*E15</f>
        <v>400</v>
      </c>
      <c r="G15" s="137" t="s">
        <v>437</v>
      </c>
      <c r="H15" s="236">
        <v>400</v>
      </c>
    </row>
    <row r="16" spans="1:9">
      <c r="A16" s="392"/>
      <c r="B16" s="393" t="s">
        <v>223</v>
      </c>
      <c r="C16" s="394"/>
      <c r="D16" s="394"/>
      <c r="E16" s="395"/>
      <c r="F16" s="237">
        <f>SUM(F13:F15)</f>
        <v>430</v>
      </c>
      <c r="G16" s="131"/>
      <c r="H16" s="239">
        <f>SUM(H13:H15)</f>
        <v>430</v>
      </c>
    </row>
    <row r="17" spans="1:9" s="128" customFormat="1" ht="58.5" customHeight="1">
      <c r="A17" s="390" t="s">
        <v>255</v>
      </c>
      <c r="B17" s="193">
        <v>1</v>
      </c>
      <c r="C17" s="231" t="s">
        <v>257</v>
      </c>
      <c r="D17" s="232">
        <v>400</v>
      </c>
      <c r="E17" s="232">
        <v>1</v>
      </c>
      <c r="F17" s="232">
        <f>D17*E17</f>
        <v>400</v>
      </c>
      <c r="G17" s="137" t="s">
        <v>438</v>
      </c>
      <c r="H17" s="236">
        <v>400</v>
      </c>
    </row>
    <row r="18" spans="1:9" ht="51.75" customHeight="1">
      <c r="A18" s="391"/>
      <c r="B18" s="193">
        <v>2</v>
      </c>
      <c r="C18" s="231" t="s">
        <v>439</v>
      </c>
      <c r="D18" s="232">
        <v>300</v>
      </c>
      <c r="E18" s="232">
        <v>1</v>
      </c>
      <c r="F18" s="232">
        <f>D18*E18</f>
        <v>300</v>
      </c>
      <c r="G18" s="137" t="s">
        <v>256</v>
      </c>
      <c r="H18" s="236">
        <v>300</v>
      </c>
    </row>
    <row r="19" spans="1:9" ht="17.25" thickBot="1">
      <c r="A19" s="396"/>
      <c r="B19" s="397" t="s">
        <v>223</v>
      </c>
      <c r="C19" s="398"/>
      <c r="D19" s="398"/>
      <c r="E19" s="399"/>
      <c r="F19" s="251">
        <f>SUM(F17:F18)</f>
        <v>700</v>
      </c>
      <c r="G19" s="252"/>
      <c r="H19" s="246">
        <f>SUM(H17:H18)</f>
        <v>700</v>
      </c>
    </row>
    <row r="20" spans="1:9" ht="25.5" customHeight="1">
      <c r="A20" s="416" t="s">
        <v>262</v>
      </c>
      <c r="B20" s="417"/>
      <c r="C20" s="417"/>
      <c r="D20" s="417"/>
      <c r="E20" s="417"/>
      <c r="F20" s="256">
        <f>SUM(F26,F21,F32)</f>
        <v>1149</v>
      </c>
      <c r="G20" s="257"/>
      <c r="H20" s="258">
        <f>SUM(H26,H21,H32)</f>
        <v>1149</v>
      </c>
    </row>
    <row r="21" spans="1:9">
      <c r="A21" s="408" t="s">
        <v>235</v>
      </c>
      <c r="B21" s="409"/>
      <c r="C21" s="409"/>
      <c r="D21" s="409"/>
      <c r="E21" s="409"/>
      <c r="F21" s="216">
        <f>SUM(F23,F25)</f>
        <v>206</v>
      </c>
      <c r="G21" s="242"/>
      <c r="H21" s="209">
        <f>SUM(H23,H25)</f>
        <v>206</v>
      </c>
    </row>
    <row r="22" spans="1:9" ht="59.25" customHeight="1">
      <c r="A22" s="390" t="s">
        <v>258</v>
      </c>
      <c r="B22" s="193">
        <v>1</v>
      </c>
      <c r="C22" s="231" t="s">
        <v>440</v>
      </c>
      <c r="D22" s="232">
        <v>140</v>
      </c>
      <c r="E22" s="232">
        <v>1</v>
      </c>
      <c r="F22" s="232">
        <f>D22*E22</f>
        <v>140</v>
      </c>
      <c r="G22" s="137" t="s">
        <v>456</v>
      </c>
      <c r="H22" s="236">
        <v>140</v>
      </c>
    </row>
    <row r="23" spans="1:9">
      <c r="A23" s="404"/>
      <c r="B23" s="393" t="s">
        <v>223</v>
      </c>
      <c r="C23" s="394"/>
      <c r="D23" s="394"/>
      <c r="E23" s="395"/>
      <c r="F23" s="237">
        <f>SUM(F22)</f>
        <v>140</v>
      </c>
      <c r="G23" s="131"/>
      <c r="H23" s="239">
        <f>SUM(H22)</f>
        <v>140</v>
      </c>
    </row>
    <row r="24" spans="1:9" ht="60.75" customHeight="1">
      <c r="A24" s="390" t="s">
        <v>237</v>
      </c>
      <c r="B24" s="193">
        <v>1</v>
      </c>
      <c r="C24" s="231" t="s">
        <v>441</v>
      </c>
      <c r="D24" s="232">
        <v>22</v>
      </c>
      <c r="E24" s="232">
        <v>3</v>
      </c>
      <c r="F24" s="232">
        <f>D24*E24</f>
        <v>66</v>
      </c>
      <c r="G24" s="137" t="s">
        <v>442</v>
      </c>
      <c r="H24" s="236">
        <v>66</v>
      </c>
    </row>
    <row r="25" spans="1:9">
      <c r="A25" s="392"/>
      <c r="B25" s="393" t="s">
        <v>223</v>
      </c>
      <c r="C25" s="394"/>
      <c r="D25" s="394"/>
      <c r="E25" s="395"/>
      <c r="F25" s="237">
        <f>SUM(F24)</f>
        <v>66</v>
      </c>
      <c r="G25" s="238"/>
      <c r="H25" s="239">
        <f>SUM(H24:H24)</f>
        <v>66</v>
      </c>
      <c r="I25" s="130"/>
    </row>
    <row r="26" spans="1:9">
      <c r="A26" s="408" t="s">
        <v>242</v>
      </c>
      <c r="B26" s="409"/>
      <c r="C26" s="409"/>
      <c r="D26" s="409"/>
      <c r="E26" s="415"/>
      <c r="F26" s="216">
        <f>SUM(F29,F31)</f>
        <v>679</v>
      </c>
      <c r="G26" s="242"/>
      <c r="H26" s="209">
        <f>SUM(H29,H31)</f>
        <v>679</v>
      </c>
    </row>
    <row r="27" spans="1:9" ht="71.25" customHeight="1">
      <c r="A27" s="390" t="s">
        <v>245</v>
      </c>
      <c r="B27" s="193">
        <v>1</v>
      </c>
      <c r="C27" s="231" t="s">
        <v>443</v>
      </c>
      <c r="D27" s="232">
        <v>42</v>
      </c>
      <c r="E27" s="232">
        <v>12</v>
      </c>
      <c r="F27" s="232">
        <f>D27*E27</f>
        <v>504</v>
      </c>
      <c r="G27" s="137" t="s">
        <v>444</v>
      </c>
      <c r="H27" s="236">
        <v>504</v>
      </c>
    </row>
    <row r="28" spans="1:9" ht="45" customHeight="1">
      <c r="A28" s="391"/>
      <c r="B28" s="193">
        <v>2</v>
      </c>
      <c r="C28" s="231" t="s">
        <v>445</v>
      </c>
      <c r="D28" s="232">
        <v>10</v>
      </c>
      <c r="E28" s="232">
        <v>10</v>
      </c>
      <c r="F28" s="232">
        <f>D28*E28</f>
        <v>100</v>
      </c>
      <c r="G28" s="137" t="s">
        <v>446</v>
      </c>
      <c r="H28" s="236">
        <v>100</v>
      </c>
    </row>
    <row r="29" spans="1:9">
      <c r="A29" s="392"/>
      <c r="B29" s="393" t="s">
        <v>223</v>
      </c>
      <c r="C29" s="394"/>
      <c r="D29" s="394"/>
      <c r="E29" s="395"/>
      <c r="F29" s="237">
        <f>SUM(F27:F28)</f>
        <v>604</v>
      </c>
      <c r="G29" s="238"/>
      <c r="H29" s="239">
        <f>SUM(H27:H28)</f>
        <v>604</v>
      </c>
    </row>
    <row r="30" spans="1:9" ht="38.25" customHeight="1">
      <c r="A30" s="243" t="s">
        <v>247</v>
      </c>
      <c r="B30" s="193">
        <v>1</v>
      </c>
      <c r="C30" s="231" t="s">
        <v>447</v>
      </c>
      <c r="D30" s="232">
        <v>25</v>
      </c>
      <c r="E30" s="232">
        <v>3</v>
      </c>
      <c r="F30" s="232">
        <f>D30*E30</f>
        <v>75</v>
      </c>
      <c r="G30" s="137" t="s">
        <v>448</v>
      </c>
      <c r="H30" s="236">
        <v>75</v>
      </c>
    </row>
    <row r="31" spans="1:9">
      <c r="A31" s="243"/>
      <c r="B31" s="393" t="s">
        <v>223</v>
      </c>
      <c r="C31" s="394"/>
      <c r="D31" s="394"/>
      <c r="E31" s="395"/>
      <c r="F31" s="237">
        <f>SUM(F30)</f>
        <v>75</v>
      </c>
      <c r="G31" s="238"/>
      <c r="H31" s="239">
        <f>SUM(H30)</f>
        <v>75</v>
      </c>
    </row>
    <row r="32" spans="1:9">
      <c r="A32" s="408" t="s">
        <v>259</v>
      </c>
      <c r="B32" s="409"/>
      <c r="C32" s="409"/>
      <c r="D32" s="409"/>
      <c r="E32" s="409"/>
      <c r="F32" s="216">
        <f>SUM(F36)</f>
        <v>264</v>
      </c>
      <c r="G32" s="242"/>
      <c r="H32" s="209">
        <f>SUM(H36)</f>
        <v>264</v>
      </c>
    </row>
    <row r="33" spans="1:8" ht="54" customHeight="1">
      <c r="A33" s="390" t="s">
        <v>260</v>
      </c>
      <c r="B33" s="193">
        <v>1</v>
      </c>
      <c r="C33" s="231" t="s">
        <v>449</v>
      </c>
      <c r="D33" s="232">
        <v>106</v>
      </c>
      <c r="E33" s="232">
        <v>1</v>
      </c>
      <c r="F33" s="232">
        <f>D33*E33</f>
        <v>106</v>
      </c>
      <c r="G33" s="137" t="s">
        <v>450</v>
      </c>
      <c r="H33" s="236">
        <v>106</v>
      </c>
    </row>
    <row r="34" spans="1:8" ht="34.5" customHeight="1">
      <c r="A34" s="391"/>
      <c r="B34" s="193">
        <v>2</v>
      </c>
      <c r="C34" s="231" t="s">
        <v>451</v>
      </c>
      <c r="D34" s="232">
        <v>70</v>
      </c>
      <c r="E34" s="232">
        <v>1</v>
      </c>
      <c r="F34" s="232">
        <f t="shared" ref="F34:F35" si="1">D34*E34</f>
        <v>70</v>
      </c>
      <c r="G34" s="137" t="s">
        <v>452</v>
      </c>
      <c r="H34" s="236">
        <v>70</v>
      </c>
    </row>
    <row r="35" spans="1:8" ht="44.25" customHeight="1">
      <c r="A35" s="391"/>
      <c r="B35" s="193">
        <v>3</v>
      </c>
      <c r="C35" s="231" t="s">
        <v>453</v>
      </c>
      <c r="D35" s="232">
        <v>88</v>
      </c>
      <c r="E35" s="232">
        <v>1</v>
      </c>
      <c r="F35" s="232">
        <f t="shared" si="1"/>
        <v>88</v>
      </c>
      <c r="G35" s="137" t="s">
        <v>454</v>
      </c>
      <c r="H35" s="236">
        <v>88</v>
      </c>
    </row>
    <row r="36" spans="1:8" s="128" customFormat="1">
      <c r="A36" s="392"/>
      <c r="B36" s="393" t="s">
        <v>223</v>
      </c>
      <c r="C36" s="394"/>
      <c r="D36" s="394"/>
      <c r="E36" s="395"/>
      <c r="F36" s="237">
        <f>SUM(F33:F35)</f>
        <v>264</v>
      </c>
      <c r="G36" s="238"/>
      <c r="H36" s="239">
        <f>SUM(H33:H35)</f>
        <v>264</v>
      </c>
    </row>
    <row r="37" spans="1:8" s="128" customFormat="1" ht="17.25" thickBot="1">
      <c r="A37" s="410" t="s">
        <v>261</v>
      </c>
      <c r="B37" s="411"/>
      <c r="C37" s="411"/>
      <c r="D37" s="411"/>
      <c r="E37" s="411"/>
      <c r="F37" s="244">
        <f>SUM(F5,F20)</f>
        <v>13279</v>
      </c>
      <c r="G37" s="245"/>
      <c r="H37" s="246">
        <f>SUM(H5,H20)</f>
        <v>13279</v>
      </c>
    </row>
    <row r="38" spans="1:8" s="128" customFormat="1">
      <c r="A38" s="126"/>
      <c r="B38" s="127"/>
      <c r="C38" s="127"/>
      <c r="D38" s="131"/>
      <c r="E38" s="131"/>
      <c r="F38" s="132"/>
      <c r="G38" s="132"/>
      <c r="H38" s="247"/>
    </row>
    <row r="39" spans="1:8">
      <c r="B39" s="127"/>
      <c r="C39" s="127"/>
      <c r="D39" s="131"/>
      <c r="E39" s="131"/>
      <c r="F39" s="134"/>
      <c r="G39" s="133"/>
      <c r="H39" s="247"/>
    </row>
    <row r="40" spans="1:8">
      <c r="B40" s="127"/>
      <c r="C40" s="127"/>
      <c r="D40" s="131"/>
      <c r="E40" s="131"/>
      <c r="F40" s="134"/>
      <c r="G40" s="133"/>
      <c r="H40" s="247"/>
    </row>
    <row r="41" spans="1:8">
      <c r="B41" s="127"/>
      <c r="C41" s="127"/>
      <c r="D41" s="131"/>
      <c r="E41" s="131"/>
      <c r="F41" s="134"/>
      <c r="G41" s="133"/>
      <c r="H41" s="247"/>
    </row>
  </sheetData>
  <mergeCells count="24">
    <mergeCell ref="A32:E32"/>
    <mergeCell ref="A33:A36"/>
    <mergeCell ref="B36:E36"/>
    <mergeCell ref="A37:E37"/>
    <mergeCell ref="E1:H1"/>
    <mergeCell ref="H3:H4"/>
    <mergeCell ref="A24:A25"/>
    <mergeCell ref="B25:E25"/>
    <mergeCell ref="A26:E26"/>
    <mergeCell ref="A27:A29"/>
    <mergeCell ref="B29:E29"/>
    <mergeCell ref="B31:E31"/>
    <mergeCell ref="A20:E20"/>
    <mergeCell ref="A21:E21"/>
    <mergeCell ref="A22:A23"/>
    <mergeCell ref="B23:E23"/>
    <mergeCell ref="A13:A16"/>
    <mergeCell ref="B16:E16"/>
    <mergeCell ref="A17:A19"/>
    <mergeCell ref="B19:E19"/>
    <mergeCell ref="A3:G3"/>
    <mergeCell ref="A5:E5"/>
    <mergeCell ref="A6:A12"/>
    <mergeCell ref="B12:E12"/>
  </mergeCells>
  <phoneticPr fontId="74" type="noConversion"/>
  <printOptions horizontalCentered="1"/>
  <pageMargins left="0.35433070866141736" right="0.31496062992125984" top="0.59055118110236227" bottom="0.69" header="0.51181102362204722" footer="0.39370078740157483"/>
  <pageSetup paperSize="9" fitToHeight="0" orientation="portrait" r:id="rId1"/>
  <headerFooter alignWithMargins="0">
    <oddFooter>第 &amp;P 頁，共 &amp;N 頁</oddFooter>
  </headerFooter>
  <rowBreaks count="1" manualBreakCount="1">
    <brk id="19" max="7" man="1"/>
  </rowBreaks>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工作表</vt:lpstr>
      </vt:variant>
      <vt:variant>
        <vt:i4>8</vt:i4>
      </vt:variant>
      <vt:variant>
        <vt:lpstr>具名範圍</vt:lpstr>
      </vt:variant>
      <vt:variant>
        <vt:i4>11</vt:i4>
      </vt:variant>
    </vt:vector>
  </HeadingPairs>
  <TitlesOfParts>
    <vt:vector size="19" baseType="lpstr">
      <vt:lpstr>表1設備預算需求調查表</vt:lpstr>
      <vt:lpstr>表2全校基本營運及需求調查表</vt:lpstr>
      <vt:lpstr>表3專項及新增計畫業務費</vt:lpstr>
      <vt:lpstr>表4定期維護</vt:lpstr>
      <vt:lpstr>(表4-1)定期維護113年分配核定表</vt:lpstr>
      <vt:lpstr>表5重大修繕</vt:lpstr>
      <vt:lpstr>表6電腦硬體預算需求</vt:lpstr>
      <vt:lpstr>表7電腦軟體預算需求</vt:lpstr>
      <vt:lpstr>'(表4-1)定期維護113年分配核定表'!Print_Area</vt:lpstr>
      <vt:lpstr>表1設備預算需求調查表!Print_Area</vt:lpstr>
      <vt:lpstr>表2全校基本營運及需求調查表!Print_Area</vt:lpstr>
      <vt:lpstr>表3專項及新增計畫業務費!Print_Area</vt:lpstr>
      <vt:lpstr>表4定期維護!Print_Area</vt:lpstr>
      <vt:lpstr>表5重大修繕!Print_Area</vt:lpstr>
      <vt:lpstr>表6電腦硬體預算需求!Print_Area</vt:lpstr>
      <vt:lpstr>表7電腦軟體預算需求!Print_Area</vt:lpstr>
      <vt:lpstr>'(表4-1)定期維護113年分配核定表'!Print_Titles</vt:lpstr>
      <vt:lpstr>表6電腦硬體預算需求!Print_Titles</vt:lpstr>
      <vt:lpstr>表7電腦軟體預算需求!Print_Titles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dc:description/>
  <cp:lastModifiedBy>USER</cp:lastModifiedBy>
  <cp:revision>0</cp:revision>
  <cp:lastPrinted>2024-08-26T08:58:53Z</cp:lastPrinted>
  <dcterms:created xsi:type="dcterms:W3CDTF">2006-09-12T03:31:45Z</dcterms:created>
  <dcterms:modified xsi:type="dcterms:W3CDTF">2024-08-30T02:51:07Z</dcterms:modified>
  <dc:language>zh-TW</dc:language>
</cp:coreProperties>
</file>