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65" yWindow="3360" windowWidth="11715" windowHeight="6090" tabRatio="633" activeTab="0"/>
  </bookViews>
  <sheets>
    <sheet name="表1一般設備" sheetId="1" r:id="rId1"/>
    <sheet name="表2電腦設備及軟體 " sheetId="2" r:id="rId2"/>
    <sheet name="表2-1電腦硬體" sheetId="12" r:id="rId3"/>
    <sheet name="表2-2電腦軟體" sheetId="13" r:id="rId4"/>
    <sheet name="表3專項及新增計畫業務費" sheetId="3" r:id="rId5"/>
    <sheet name="表4重大修繕" sheetId="4" r:id="rId6"/>
    <sheet name="表4-1-110重大修繕(概算調查表3)" sheetId="10" r:id="rId7"/>
    <sheet name="表五定期維護" sheetId="5" r:id="rId8"/>
    <sheet name="表5-1定期維護109年分配明細" sheetId="11" r:id="rId9"/>
  </sheets>
  <definedNames>
    <definedName name="_xlnm.Print_Area" localSheetId="0">'表1一般設備'!$A$1:$J$29</definedName>
    <definedName name="_xlnm.Print_Area" localSheetId="2">'表2-1電腦硬體'!$A$1:$I$85</definedName>
    <definedName name="_xlnm.Print_Area" localSheetId="3">'表2-2電腦軟體'!$A$1:$I$38</definedName>
    <definedName name="_xlnm.Print_Area" localSheetId="1">'表2電腦設備及軟體 '!$A$1:$I$26</definedName>
    <definedName name="_xlnm.Print_Area" localSheetId="4">'表3專項及新增計畫業務費'!$A$1:$F$33</definedName>
    <definedName name="_xlnm.Print_Area" localSheetId="6">'表4-1-110重大修繕(概算調查表3)'!$A$1:$H$11</definedName>
    <definedName name="_xlnm.Print_Area" localSheetId="5">'表4重大修繕'!$A$1:$G$15</definedName>
    <definedName name="_xlnm.Print_Area" localSheetId="8">'表5-1定期維護109年分配明細'!$A$1:$N$76</definedName>
    <definedName name="_xlnm.Print_Titles" localSheetId="6">'表4-1-110重大修繕(概算調查表3)'!$1:$6</definedName>
    <definedName name="_xlnm.Print_Titles" localSheetId="8">'表5-1定期維護109年分配明細'!$4:$5</definedName>
  </definedNames>
  <calcPr calcId="145621"/>
</workbook>
</file>

<file path=xl/sharedStrings.xml><?xml version="1.0" encoding="utf-8"?>
<sst xmlns="http://schemas.openxmlformats.org/spreadsheetml/2006/main" count="629" uniqueCount="485">
  <si>
    <t>科目類別</t>
  </si>
  <si>
    <t>數量</t>
  </si>
  <si>
    <t>填表人：</t>
  </si>
  <si>
    <t>科目類別</t>
  </si>
  <si>
    <t>電腦軟體</t>
  </si>
  <si>
    <t>圖書設備</t>
  </si>
  <si>
    <t>單位：新台幣元</t>
  </si>
  <si>
    <t>合計</t>
  </si>
  <si>
    <t>新增計畫</t>
  </si>
  <si>
    <t>總計</t>
  </si>
  <si>
    <t>填表說明：</t>
  </si>
  <si>
    <t>填表人：</t>
  </si>
  <si>
    <t>優先順序</t>
  </si>
  <si>
    <t>建築修繕項目</t>
  </si>
  <si>
    <t>預算需求</t>
  </si>
  <si>
    <t>預計完成日期</t>
  </si>
  <si>
    <t>需求原因說明</t>
  </si>
  <si>
    <t>合計</t>
  </si>
  <si>
    <t>編號</t>
  </si>
  <si>
    <t>合計</t>
  </si>
  <si>
    <t>填表說明：</t>
  </si>
  <si>
    <t>維護項目</t>
  </si>
  <si>
    <t>國立臺中教育大學</t>
  </si>
  <si>
    <t>其他設備
(或建築）</t>
  </si>
  <si>
    <t>表一</t>
  </si>
  <si>
    <t>表二</t>
  </si>
  <si>
    <t>表三</t>
  </si>
  <si>
    <t>表五</t>
  </si>
  <si>
    <t>填表人：</t>
  </si>
  <si>
    <t>分機：</t>
  </si>
  <si>
    <t>計畫名稱
(或活動項目)</t>
  </si>
  <si>
    <t>三、</t>
  </si>
  <si>
    <t>四、</t>
  </si>
  <si>
    <t>圖書館</t>
  </si>
  <si>
    <t>一年</t>
  </si>
  <si>
    <t>101.11.1-103.11.30</t>
  </si>
  <si>
    <t>圖書館網路設備維護</t>
  </si>
  <si>
    <t>3M系統維護</t>
  </si>
  <si>
    <t>數位學習平台系統（智慧大師網路教學管理系統）維護</t>
  </si>
  <si>
    <t>設備名稱</t>
  </si>
  <si>
    <t>單價(元)</t>
  </si>
  <si>
    <t>總金額(元)</t>
  </si>
  <si>
    <t>合計</t>
  </si>
  <si>
    <t>優先順序</t>
  </si>
  <si>
    <t>(如不敷使用請自行增減)</t>
  </si>
  <si>
    <t>(如不敷使用請自行增減)</t>
  </si>
  <si>
    <t>填表說明：</t>
  </si>
  <si>
    <t xml:space="preserve">    填表說明：</t>
  </si>
  <si>
    <t>國立臺中教育大學</t>
  </si>
  <si>
    <t>數量</t>
  </si>
  <si>
    <t>(如不敷使用請自行增減)</t>
  </si>
  <si>
    <t>單位主管：</t>
  </si>
  <si>
    <t>(如不敷使用請自行增減)</t>
  </si>
  <si>
    <t>單位主管：</t>
  </si>
  <si>
    <t>(如不敷使用請自行增減)</t>
  </si>
  <si>
    <t>單位主管：</t>
  </si>
  <si>
    <t>如不確定是否認列為財產設備，請洽詢總務處保管組後再行查填。</t>
  </si>
  <si>
    <t>填表說明：</t>
  </si>
  <si>
    <t>分機：</t>
  </si>
  <si>
    <t>表四</t>
  </si>
  <si>
    <t>加會保管組：</t>
  </si>
  <si>
    <t>優先順序</t>
  </si>
  <si>
    <t>需求單位</t>
  </si>
  <si>
    <t>重大修繕維護項目</t>
  </si>
  <si>
    <t>預算需求金額</t>
  </si>
  <si>
    <t>預計完成日期</t>
  </si>
  <si>
    <t>需求原因說明</t>
  </si>
  <si>
    <t>總務處</t>
  </si>
  <si>
    <t>單位內部      該項設備      現有數量</t>
  </si>
  <si>
    <t>單位主管：</t>
  </si>
  <si>
    <t>總金額(元)</t>
  </si>
  <si>
    <t>小詠絮樓床組更換</t>
  </si>
  <si>
    <t>合約期限</t>
  </si>
  <si>
    <t>104年度
合約金額</t>
  </si>
  <si>
    <t>105年度
協調金額</t>
  </si>
  <si>
    <t>105年度
核定金額</t>
  </si>
  <si>
    <t>104年度
協調金額</t>
  </si>
  <si>
    <t>自動化繳費服務系統</t>
  </si>
  <si>
    <t>招生管理系統</t>
  </si>
  <si>
    <t>學務處</t>
  </si>
  <si>
    <t>宿設冷氣卡加值機2台保養費用</t>
  </si>
  <si>
    <t>總務處</t>
  </si>
  <si>
    <t>合約書維護費為總價金10%，95,000*10%=9,500元。</t>
  </si>
  <si>
    <t>三、</t>
  </si>
  <si>
    <t>如依法規、提經會議通過或簽奉核准需新增或增加經費時，請檢附相關附件。</t>
  </si>
  <si>
    <t>單位內部         該項設備         現有數量</t>
  </si>
  <si>
    <t>合約               期限</t>
  </si>
  <si>
    <t>單位：千元</t>
  </si>
  <si>
    <t>項次</t>
  </si>
  <si>
    <t>設備名稱</t>
  </si>
  <si>
    <t>單價</t>
  </si>
  <si>
    <t>數量</t>
  </si>
  <si>
    <t>總金額</t>
  </si>
  <si>
    <t>用途說明</t>
  </si>
  <si>
    <t>廣播教學設備</t>
  </si>
  <si>
    <t>個人電腦</t>
  </si>
  <si>
    <t>交換器</t>
  </si>
  <si>
    <t>筆記型電腦</t>
  </si>
  <si>
    <t>小計</t>
  </si>
  <si>
    <t>硬體總計</t>
  </si>
  <si>
    <t>持續評估公文系統功能，以提升系統多項功能。</t>
  </si>
  <si>
    <t>電腦硬體</t>
  </si>
  <si>
    <t>二、</t>
  </si>
  <si>
    <t>三、</t>
  </si>
  <si>
    <t>四、</t>
  </si>
  <si>
    <t>五、</t>
  </si>
  <si>
    <t>學術單位電腦硬體於核定設備費額度內支應，電腦軟體分配以已提列概算為優先，故無需填列此表。</t>
  </si>
  <si>
    <t>四、</t>
  </si>
  <si>
    <t>填表人：</t>
  </si>
  <si>
    <t xml:space="preserve">                                分機：</t>
  </si>
  <si>
    <t>需求單位</t>
  </si>
  <si>
    <t>需求單位</t>
  </si>
  <si>
    <t>是否以後年度需繼續辦理</t>
  </si>
  <si>
    <t>單位：新台幣元</t>
  </si>
  <si>
    <t>單位名稱：</t>
  </si>
  <si>
    <t>設備名稱</t>
  </si>
  <si>
    <t>需求原因說明及計算式                            (或另附計畫書)</t>
  </si>
  <si>
    <t>預計放          置地點</t>
  </si>
  <si>
    <t>於本表送出前，請確認填列計畫(項目)無遺漏。</t>
  </si>
  <si>
    <t>110年度專項及新增計畫(或活動項目)業務費需求調查表</t>
  </si>
  <si>
    <t>109年度                 核定數</t>
  </si>
  <si>
    <t>110年度                        需求數</t>
  </si>
  <si>
    <t xml:space="preserve">109年度        合約金額   </t>
  </si>
  <si>
    <t>110年度        預算需求</t>
  </si>
  <si>
    <t>國立臺中教育大學</t>
  </si>
  <si>
    <t>單位:新臺幣元</t>
  </si>
  <si>
    <t>單位：新臺幣元</t>
  </si>
  <si>
    <t>編號</t>
  </si>
  <si>
    <t>需求
單位</t>
  </si>
  <si>
    <t>維護項目</t>
  </si>
  <si>
    <t>108年度
核定金額</t>
  </si>
  <si>
    <t>109年度
核定金額</t>
  </si>
  <si>
    <t>備註</t>
  </si>
  <si>
    <t>104年度
核定金額</t>
  </si>
  <si>
    <t>教務處</t>
  </si>
  <si>
    <t>教務處</t>
  </si>
  <si>
    <t>教務處</t>
  </si>
  <si>
    <t>學生證卡務系統</t>
  </si>
  <si>
    <t>教務處</t>
  </si>
  <si>
    <t>課程地圖暨學生學習成效系統（含教學評量、課程回饋及教學品保系統）</t>
  </si>
  <si>
    <t>1.本處自102年起因應校務評鑑需求，開始擴充課程地圖系統，將學生學習成效相關指標建置於系統中，並於105年完成教師教學評量系統及課程回饋系統之建置，107年完成教學品保系統初步建置。
2.前開各項擴充系統之合約金額總計為220萬7600元整，維護比例以11％計算，需24萬2836元整。</t>
  </si>
  <si>
    <t>心理諮商系統</t>
  </si>
  <si>
    <t>109年系統合約費用</t>
  </si>
  <si>
    <t>迎曦樓及莊敬苑鍋爐保養</t>
  </si>
  <si>
    <t>★迎曦樓及莊敬苑鍋爐保養(48,000)由宿舍維護費支應</t>
  </si>
  <si>
    <t>★108年底重新辦理保養合約，109年需(83,000)由宿舍維護費支應</t>
  </si>
  <si>
    <t>學務處</t>
  </si>
  <si>
    <t>大詠絮樓、小詠絮樓熱泵系統維護保養</t>
  </si>
  <si>
    <t>★108年底重新辦理保養合約，109年需(544,320)由宿舍維護費支應</t>
  </si>
  <si>
    <t>四棟宿舍及餐廳老鼠防治</t>
  </si>
  <si>
    <t>★108年底重新辦理保養合約，109年需(60,060)由宿舍維護費支應</t>
  </si>
  <si>
    <t>公文線上簽核系統維護合約</t>
  </si>
  <si>
    <t xml:space="preserve">1.依專案服務承諾書約定維護費用為總價百分之七。                                            （3,594,000-39,022減價收受）*7%=248,848                                                             2.108/6/1合約議價2年47萬元整                        </t>
  </si>
  <si>
    <t>總務處</t>
  </si>
  <si>
    <t>大印機、打洞機、鋼印機等機器保養修護</t>
  </si>
  <si>
    <t>郵務系統維護</t>
  </si>
  <si>
    <t>車輛維護費</t>
  </si>
  <si>
    <t>校長座車(108/12)-8,500;捐贈車(99/3)-51,000;校購車(97/4)-51,000</t>
  </si>
  <si>
    <t>總務處</t>
  </si>
  <si>
    <t>求真樓會議系統、影音設備及音樂廳環控、放映、廣播音響設備維護</t>
  </si>
  <si>
    <t>總務處</t>
  </si>
  <si>
    <t>英才樓R116會議室會議系統及影音系統維護</t>
  </si>
  <si>
    <t>總務處</t>
  </si>
  <si>
    <t>消防設備維護保養</t>
  </si>
  <si>
    <t>103/01/01-103/12/31</t>
  </si>
  <si>
    <t>總務處</t>
  </si>
  <si>
    <t>消防檢修申報</t>
  </si>
  <si>
    <t>總務處</t>
  </si>
  <si>
    <t>細水霧消防設備維護</t>
  </si>
  <si>
    <t>一年二次維護細水霧消防設備，使可於緊急時正常運作，並於每年定期針對校安人員、警衛及文書組相關人員進行教育訓練。</t>
  </si>
  <si>
    <t>總務處</t>
  </si>
  <si>
    <t>監視錄影設備維護保養</t>
  </si>
  <si>
    <t>103/01/01-103/12/31</t>
  </si>
  <si>
    <t>總務處</t>
  </si>
  <si>
    <t>求真樓電梯定期保養</t>
  </si>
  <si>
    <t>103/01/01-103/12/31</t>
  </si>
  <si>
    <t>總務處</t>
  </si>
  <si>
    <t>忠毅樓電梯定期保養</t>
  </si>
  <si>
    <t>103/01/01-104/12/31</t>
  </si>
  <si>
    <t>科學樓電梯定期保養</t>
  </si>
  <si>
    <t>數學樓電梯定期保養</t>
  </si>
  <si>
    <t>總務處</t>
  </si>
  <si>
    <t>英才樓電梯定期保養</t>
  </si>
  <si>
    <t>美術樓電梯定期保養</t>
  </si>
  <si>
    <t>103/01/01-104/12/31</t>
  </si>
  <si>
    <t>教育樓電梯定期保養</t>
  </si>
  <si>
    <t>圖書館電梯定期保養</t>
  </si>
  <si>
    <t>勤樸樓電梯定期保養</t>
  </si>
  <si>
    <t>維護契約自108年6月簽訂，每月維護費2,200元，故109年度維護費為26,400元</t>
  </si>
  <si>
    <t>音樂樓電梯定期保養</t>
  </si>
  <si>
    <t>維護契約自108年10月簽訂，每月維護費3,150元，故109年度維護費為37,800元</t>
  </si>
  <si>
    <t>大詠絮樓、迎曦樓電梯維護</t>
  </si>
  <si>
    <t>★大詠及迎曦樓電梯維護(275,808)由宿舍維護費支應</t>
  </si>
  <si>
    <t>學人會館電梯保養</t>
  </si>
  <si>
    <t>103/01/01-104/12/31</t>
  </si>
  <si>
    <t>★學人會館電梯維護(46,800)由招待所維護費支應</t>
  </si>
  <si>
    <t>總務處</t>
  </si>
  <si>
    <t>國際會館電梯維護</t>
  </si>
  <si>
    <t>★國際會館電梯維護(33,600)由招待所維護費支應</t>
  </si>
  <si>
    <t>向上樓電梯保養</t>
  </si>
  <si>
    <t>★向上樓電梯維護(46,800)由進修推廣部支應</t>
  </si>
  <si>
    <t>飲水機定期維護保養               （營繕組）</t>
  </si>
  <si>
    <t>103/01/01-103/12/31</t>
  </si>
  <si>
    <t>1.106年採購1台飲水機保固期滿，新增定期維護保養需求
2.配合勞動部基本工資調整及物料上漲調整</t>
  </si>
  <si>
    <t>校園門禁系統資料庫維護              （營繕組）</t>
  </si>
  <si>
    <t>配合政府勞工薪資調整政及英才樓門禁系統106年5月保固期滿，調整保養時數及費用</t>
  </si>
  <si>
    <t>求真樓不斷電系統維護                  （營繕組）</t>
  </si>
  <si>
    <t>求真樓空調主機維護</t>
  </si>
  <si>
    <t>103/03/01-103/12/31</t>
  </si>
  <si>
    <t>校園緊急求救按鈕系統維護            (營繕組)</t>
  </si>
  <si>
    <t>103/01/01-103/12/31</t>
  </si>
  <si>
    <t>配合勞動部基本工資調整及物料上漲調整</t>
  </si>
  <si>
    <t>英才樓緊急求救按鈕系統維護             (營繕組)</t>
  </si>
  <si>
    <t>保固期滿委託專業廠商定期保養，以維其功能正常</t>
  </si>
  <si>
    <t>全校高低壓電力設備檢修維護</t>
  </si>
  <si>
    <t>財產管理系統維護合約</t>
  </si>
  <si>
    <t>104.1.1-104.12.31</t>
  </si>
  <si>
    <t>109年依照契約編列金額為249,600元(每季62400元*4期)</t>
  </si>
  <si>
    <t>出納帳務、零用金管理系統及薪資管理系統</t>
  </si>
  <si>
    <t>1年 (104年7月至105年6月)</t>
  </si>
  <si>
    <t>108年度合約(期限108年7月1日至110年6月30日止)金額848,000元，合約期限二年。</t>
  </si>
  <si>
    <t>英才教學大樓污水設備代操作及維護(營繕組)</t>
  </si>
  <si>
    <t>總務處</t>
  </si>
  <si>
    <t>勞健保費管理系統維護</t>
  </si>
  <si>
    <t>107.07.01-109.06.30</t>
  </si>
  <si>
    <t>採購招標系統租賃維護</t>
  </si>
  <si>
    <t>107.01.01-109.06.30</t>
  </si>
  <si>
    <t>水電開口維護合約</t>
  </si>
  <si>
    <t>能資源管理系統保養合約</t>
  </si>
  <si>
    <t>行政樓第三會議室（A213）音響設備保養</t>
  </si>
  <si>
    <t>1年</t>
  </si>
  <si>
    <t>圖書館</t>
  </si>
  <si>
    <t>圖書館遠端認證系統主機維護</t>
  </si>
  <si>
    <t>校內外使用電子資源認證維護</t>
  </si>
  <si>
    <t>103.4.1-104.03.31</t>
  </si>
  <si>
    <t>館內網路及相關設備維護</t>
  </si>
  <si>
    <t>103.01.01-105.12.31</t>
  </si>
  <si>
    <t>含全館雙進雙出型系統/館員工作站/讀者自助式借書系統/上退磁機/5樓視聽室獨立系統，全館圖書安全系統3年(109.01.01~111.12.31合約價報價為686,450元，一年需228,816元。)</t>
  </si>
  <si>
    <t>中央空調系統維護</t>
  </si>
  <si>
    <t>104.01.01-104.12.31</t>
  </si>
  <si>
    <t>為維護空氣品質，定期保養及投藥。</t>
  </si>
  <si>
    <t>圖書館中央空調風管清洗</t>
  </si>
  <si>
    <t>依據行政院環境保護署新規定修訂室內空氣品質維護管理計畫文件暨依內容，建議風管內部定期進行除塵與消毒作業，1年清潔1次。原空調維護廠商無此技術，須另委由清潔專業廠商施作。</t>
  </si>
  <si>
    <t>收費機維護</t>
  </si>
  <si>
    <t>104.01.01-104.12.31</t>
  </si>
  <si>
    <t>收費機定期保養。★109年度汰舊換新收費機，不需維護費</t>
  </si>
  <si>
    <t>圖書館</t>
  </si>
  <si>
    <t>圖書館雲端設備維護</t>
  </si>
  <si>
    <t>虛擬主機相關軟硬體設備維護</t>
  </si>
  <si>
    <t>圖書館自動化系統維護</t>
  </si>
  <si>
    <t>自動化系統之軟硬體設備維護</t>
  </si>
  <si>
    <t>計網中心</t>
  </si>
  <si>
    <t>1040101-1041231</t>
  </si>
  <si>
    <t>網路相關設備維護費</t>
  </si>
  <si>
    <t>1030401-1040331</t>
  </si>
  <si>
    <t>機房不斷電系統維護             (求真樓機房)</t>
  </si>
  <si>
    <t>大型冷氣機定期保養                  (求真樓、英才樓機房)</t>
  </si>
  <si>
    <t>駐點維護費</t>
  </si>
  <si>
    <t>1031101-1041030</t>
  </si>
  <si>
    <t>108/10/18議價決標</t>
  </si>
  <si>
    <t>計網中心</t>
  </si>
  <si>
    <t>雲端作業平台維護</t>
  </si>
  <si>
    <t>1040101-1041231</t>
  </si>
  <si>
    <t>英才樓機房設備定期維護</t>
  </si>
  <si>
    <t>不斷電、消防、門禁、監視主機、環控系統定期維護</t>
  </si>
  <si>
    <t>秘書室</t>
  </si>
  <si>
    <t>校史室清潔</t>
  </si>
  <si>
    <t>校史源流館恆溫空調設備清洗保養維護</t>
  </si>
  <si>
    <t>增加校史室內4台窗型冷氣每年清洗一次之費用</t>
  </si>
  <si>
    <t>師培處</t>
  </si>
  <si>
    <t>學生學習歷程與職涯發展、問卷設計與及時線上分析管理平臺</t>
  </si>
  <si>
    <t>因109年度修正系統維護範圍及新子系統維護調整(不包括教務處課程地圖及教學評量等系統維護費用)。</t>
  </si>
  <si>
    <t>人事室</t>
  </si>
  <si>
    <t>人事差勤系統維護費</t>
  </si>
  <si>
    <t>109/5/1-110/4/30</t>
  </si>
  <si>
    <t>主計室</t>
  </si>
  <si>
    <t>會計資訊管理系統維護費</t>
  </si>
  <si>
    <t>104年1-12月</t>
  </si>
  <si>
    <t>108/7/1-110/6/30</t>
  </si>
  <si>
    <t>國研處</t>
  </si>
  <si>
    <t>國研處網頁及學報伺服器系統維護</t>
  </si>
  <si>
    <t>音樂系</t>
  </si>
  <si>
    <t>音樂樓一樓音樂廳燈光音響定期保養</t>
  </si>
  <si>
    <t>自104年起即無做保養合約，導致廳內器材易損壞且維修效率緩慢，影響學生畢業音樂會使用。</t>
  </si>
  <si>
    <t>合           計</t>
  </si>
  <si>
    <t>國立臺中教育大學</t>
  </si>
  <si>
    <t>重大修繕維護費用需求概算表</t>
  </si>
  <si>
    <t>中華民國110年度</t>
  </si>
  <si>
    <t>通識教育中心</t>
  </si>
  <si>
    <t>110年底</t>
  </si>
  <si>
    <t>因應本中心開設相關外語課程，及辦理外語講座、活動之需求，並為增加學生自主參與外語課程/活動之意願、提升學生外語能力及學習成效，本中心擬改造原英語自學中心空間，以利未來本中心、英語系及校內單位使用。</t>
  </si>
  <si>
    <t>生輔組</t>
  </si>
  <si>
    <t>莊敬苑房間門以及門鎖更換</t>
  </si>
  <si>
    <t>110年9月</t>
  </si>
  <si>
    <t>莊敬苑宿舍房門及門鎖老舊，需常維修，顧及安全問題，建議換成可統一管理的電子門鎖，共約300萬元(200萬元財產設備)</t>
  </si>
  <si>
    <t>現有約40間寢室床組，因設備老舊已使用20年擬更新，供住宿生更安全的住宿品質，共約700萬元(600萬元財產設備)</t>
  </si>
  <si>
    <t>宿舍寢室冷氣刷卡機</t>
  </si>
  <si>
    <t>現行寢室冷氣刷卡機無法使用學生証(悠遊卡)，擬更換所有學生寢室內冷氣刷卡機，以配合門禁/學生證之更新(450寢*2萬元)</t>
  </si>
  <si>
    <t>原英語自學中心             空間改造</t>
  </si>
  <si>
    <t>110年度各單位電腦硬體概算</t>
  </si>
  <si>
    <t>110年度設置電腦硬體設備</t>
  </si>
  <si>
    <t>審核結果</t>
  </si>
  <si>
    <t>單位      名稱</t>
  </si>
  <si>
    <t>審核     說明</t>
  </si>
  <si>
    <t>核定金額</t>
  </si>
  <si>
    <t>行政單位合計</t>
  </si>
  <si>
    <t>計網中心</t>
  </si>
  <si>
    <t>個人電腦</t>
  </si>
  <si>
    <t>汰換K301a電腦教室電腦104年8月購置</t>
  </si>
  <si>
    <t>汰換K303a電腦教室廣播教學，102年6月購置</t>
  </si>
  <si>
    <t>網站應用程式防火牆</t>
  </si>
  <si>
    <t>因應108年資通安全法規範，資安責任等級B之公務機關須架設網站應用程式防火牆。</t>
  </si>
  <si>
    <t>網路儲存系統</t>
  </si>
  <si>
    <t>汰換100年5月25日購買之網路儲存系統</t>
  </si>
  <si>
    <t>小計</t>
  </si>
  <si>
    <t>教務處</t>
  </si>
  <si>
    <t>汰換購置於102/6/27及102/12/18教務長室公務用桌上型電腦2台</t>
  </si>
  <si>
    <t>汰換桌上型電腦，原電腦購置日期為103年3月11日(文書組)</t>
  </si>
  <si>
    <t>汰換桌上型電腦，原電腦購置日期為94年與100年(警衛室與事務組)</t>
  </si>
  <si>
    <t>監控電腦伺服器主機</t>
  </si>
  <si>
    <t>汰換伺服主機，原主機購置日期為100年12月，能資源管理系統設置已超過10年，主機老舊擬更新以利校園能資源管理(營繕組)</t>
  </si>
  <si>
    <t>秘書室</t>
  </si>
  <si>
    <t>汰換購置，購置日期101年5月30日
預計放置地點：秘書室，個人使用</t>
  </si>
  <si>
    <t>汰換購置，購置日期97年1月30日
預計放置地點：校史室，個人使用</t>
  </si>
  <si>
    <t>學務處</t>
  </si>
  <si>
    <t>個人電腦(軍訓室)</t>
  </si>
  <si>
    <t>汰換，購置年月:103年07月，預計放置地點：軍訓室；用途：行政辦公用</t>
  </si>
  <si>
    <t>個人電腦(課指組)</t>
  </si>
  <si>
    <t>汰換，購置年月：104年08月，預計放置地點：課指組；組內業務用電腦</t>
  </si>
  <si>
    <t>個人電腦(體育室)</t>
  </si>
  <si>
    <t>1.汰換，購置日期：103年07月11日，預計放置地點：體育室；行政業務用                                       2.新增，預計放置地點：體適能中心；用途：教學用</t>
  </si>
  <si>
    <t>汰換行政電腦，6台購置於103.7.11、1台購置於104.12.7，預計存放各組辦公室，供行政使用。(閱典3、採編2、系統2)</t>
  </si>
  <si>
    <t>汰換行政區交換器，購置於96.8.22，預計存放圖書館機房。</t>
  </si>
  <si>
    <t>掃描器</t>
  </si>
  <si>
    <t>汰換，購置於102.12.12，供讀者掃描使用，預計存放書庫。</t>
  </si>
  <si>
    <t>小計</t>
  </si>
  <si>
    <t xml:space="preserve"> 師培處</t>
  </si>
  <si>
    <t>原個人電腦於103.12.9購置，已過保存年限，日前擬因應擴充學習歷程與職涯發展系統分析及統計相關業務，須換機俾利系統運作，預計於就輔組辦公室。</t>
  </si>
  <si>
    <t>通識中心</t>
  </si>
  <si>
    <t>本中心擬汰換2部桌上型電腦(原購置日期為101.3.14及102.9.18)，因機種老舊，操作及反應速度緩慢，故擬汰換；預計放置於中心辦公室。</t>
  </si>
  <si>
    <t>本中心擬汰換1部筆記型電腦(原購置日期為103.3.13)，因機型較舊、速度緩慢並容易當機，故擬汰換；預計放置於中心辦公室。</t>
  </si>
  <si>
    <t>平板電腦 Samsung Galaxy Tab S3 WiFi版 32G</t>
  </si>
  <si>
    <t>本中心擬汰換1部平板電腦(原購置日期為102.12.4)，因機型較舊、速度緩慢，故擬汰換；預計放置於中心辦公室。</t>
  </si>
  <si>
    <t>教育學院合計</t>
  </si>
  <si>
    <t>教育學院</t>
  </si>
  <si>
    <t>個人電腦</t>
  </si>
  <si>
    <t>教育學院-汰換（102年4月12日購置），放置地點：教育學院辦公室</t>
  </si>
  <si>
    <t>資統所</t>
  </si>
  <si>
    <t>資統所-新增：購買新主機供老師統計分析數據使用。</t>
  </si>
  <si>
    <t>體育系</t>
  </si>
  <si>
    <t>體育系-汰換(100年5月及102年3月購置，放置地點為中正樓G202辦公室，辦公用途)</t>
  </si>
  <si>
    <t>筆記型電腦</t>
  </si>
  <si>
    <t>體育系-汰換(101年3月購置，放置地點為中正樓G202辦公室，辦理各項活動用)</t>
  </si>
  <si>
    <t>教育系</t>
  </si>
  <si>
    <t>教育系-汰換4台-研究生研究室電腦及教師休息室電腦(購置日期：101年3月5日-1台、102年6月20日-2台、102年12月18日-1台)</t>
  </si>
  <si>
    <t>幼教系</t>
  </si>
  <si>
    <t>幼教系-708新增1台、709汰換1台、新增1台、K711汰換1台、明潔老師汰換1台；購置日期：102.05.01-2台</t>
  </si>
  <si>
    <t>教專學程</t>
  </si>
  <si>
    <t>個人電腦(不含螢幕)</t>
  </si>
  <si>
    <t>教專學程-汰換101.5.1購置之個人電腦主機（螢幕保留繼續使用），已不堪使用</t>
  </si>
  <si>
    <t>管理學院合計</t>
  </si>
  <si>
    <t>國企系</t>
  </si>
  <si>
    <t>文創學系</t>
  </si>
  <si>
    <t>新增R406a研究室，研究生研究共用電腦</t>
  </si>
  <si>
    <t>個人電腦(MAC)</t>
  </si>
  <si>
    <t>R402b實驗室/汰換97年6月份個人電腦/競賽暨教學</t>
  </si>
  <si>
    <t>筆記型電腦(MAC)</t>
  </si>
  <si>
    <t>R402b實驗室/汰換99年8月份筆記型電腦/競賽暨教學</t>
  </si>
  <si>
    <t>平板電腦</t>
  </si>
  <si>
    <t>R402b實驗室/汰換99年1月份平板電腦/競賽暨教學</t>
  </si>
  <si>
    <t>觀光碩士學位學程</t>
  </si>
  <si>
    <t>高教學程</t>
  </si>
  <si>
    <t>汰換100年3月21日與101年3月13日購入之電腦</t>
  </si>
  <si>
    <t>平板電腦Samsung Galaxy Tab S6 10.5吋</t>
  </si>
  <si>
    <t>汰換103年8月15日購入之平板電腦</t>
  </si>
  <si>
    <t>人文學院合計</t>
  </si>
  <si>
    <t>台語系</t>
  </si>
  <si>
    <t>汰換。助理辦公室，102年購置電腦2台，台語系系辦，102購置2台。均不堪使用</t>
  </si>
  <si>
    <t>伺服器</t>
  </si>
  <si>
    <t>汰換，錄音室伺服器，100年購置，依臺銀共彤供應契約規格</t>
  </si>
  <si>
    <t>美術系</t>
  </si>
  <si>
    <t>新增購置，預計放置地點：H401平面設計教室，用途：教學用</t>
  </si>
  <si>
    <t>英語系</t>
  </si>
  <si>
    <t>新增</t>
  </si>
  <si>
    <t>汰換101.3.21購置，預計放置於F303辦公室提供師生教學使用</t>
  </si>
  <si>
    <t>語教系</t>
  </si>
  <si>
    <t>5台，汰換(3140101-03，4104、4895、5636、5637、5987)，已逾使用年限(購置日期：97年5月12日、99年4月22日、101年3月5日、101年5月25日)，置於A302、A308、A309、A312。</t>
  </si>
  <si>
    <t>3台，汰換(3140101-03，6226、6227、6228)，已逾使用年限(購置日期：102年4月11日)，置於A312。</t>
  </si>
  <si>
    <t>區社系</t>
  </si>
  <si>
    <t>研究生教室、GIS專業教室電腦汰舊換新，購置日期101.3.7-1台、101.4.11-1台、104.3.11-2台</t>
  </si>
  <si>
    <t>系辦用筆電汰舊換新，購置日期104.3.11</t>
  </si>
  <si>
    <t>音樂系</t>
  </si>
  <si>
    <t>汰換：原電腦(99年購置)已達使用年限需汰換</t>
  </si>
  <si>
    <t>諮心系</t>
  </si>
  <si>
    <t>汰換:95年9月購置，預定401教室用</t>
  </si>
  <si>
    <t>理學院合計</t>
  </si>
  <si>
    <t>數位系</t>
  </si>
  <si>
    <t>汰換個人電腦(98.12.07-10台)，於K410電腦教室教學使用</t>
  </si>
  <si>
    <t>學術單位小計</t>
  </si>
  <si>
    <t>110年度各單位電腦軟體概算</t>
  </si>
  <si>
    <t>單位：千元</t>
  </si>
  <si>
    <t>110年度電腦軟體設備</t>
  </si>
  <si>
    <t>單位          名稱</t>
  </si>
  <si>
    <t>項       次</t>
  </si>
  <si>
    <t>軟體名稱</t>
  </si>
  <si>
    <t>審核       說明</t>
  </si>
  <si>
    <t>電腦教室新增軟體費</t>
  </si>
  <si>
    <t>計網中心電腦教室新增軟體</t>
  </si>
  <si>
    <t>校園資訊系統擴充、新增需求</t>
  </si>
  <si>
    <t>依各單位提出之新增需求評估辦理</t>
  </si>
  <si>
    <t>圖書館</t>
  </si>
  <si>
    <t>伺服器管理軟體vCenter</t>
  </si>
  <si>
    <t>汰換伺服器管理軟體，購置於102.9.17，預計存放圖書館機房。</t>
  </si>
  <si>
    <t>總務處</t>
  </si>
  <si>
    <t>公文線上簽核系統（含子系統）功能擴充</t>
  </si>
  <si>
    <t>MS SQL資料庫軟體</t>
  </si>
  <si>
    <t>更新能資源管理系統，擬更新以利校園能資源管理(營繕組)</t>
  </si>
  <si>
    <t>LiveABC英語學習系統</t>
  </si>
  <si>
    <t>提供予學生練習，及辦理英文會考、大一英文普測使用(含6回合)。GEPT中級聽力、閱讀試題。請齊志公司提供報價</t>
  </si>
  <si>
    <t>提供予學生練習，及辦理英文會考、大一英文普測使用。新制TOEIC聽力、閱讀試題。請齊志公司提供報價。</t>
  </si>
  <si>
    <t>Easy test 線上學習測驗平台擴充</t>
  </si>
  <si>
    <t>新增，供全校師生線上練習使用，多益訓練課程</t>
  </si>
  <si>
    <t>新增，供全校師生線上練習使用，iBT 托福模擬測驗題庫2回暨支援智慧型行動裝置(平板電腦)</t>
  </si>
  <si>
    <t>新增，供全校師生線上練習使用，IELTS 雅思模擬測驗題庫3回暨支援智慧型行動裝置(平板電腦)</t>
  </si>
  <si>
    <t>師培處</t>
  </si>
  <si>
    <t>畢業生問卷平台系統功能擴充</t>
  </si>
  <si>
    <t>持續評估需求及系統使用情形後辦理。</t>
  </si>
  <si>
    <t>因應擴充學習歷程與職涯發展系統分析及擴充、新增需求等</t>
  </si>
  <si>
    <t>學生線上刷卡系統及整批資料匯入功能更新</t>
  </si>
  <si>
    <t>管理學院合計</t>
  </si>
  <si>
    <t>文創系</t>
  </si>
  <si>
    <t>IBM SPSS Statistics Base v26.0 教育單機版(含一年版本免費升級、原廠IBM核發之授權書(Proof of Entitlement) 及 授權驗證碼(Authorization Code)</t>
  </si>
  <si>
    <t>R406b研究生研究室與教學教室使用。時韜資訊有限公司 提供</t>
  </si>
  <si>
    <t>文書軟體(MAC 版Microsoft Office 2019 中文 中小企業版盒裝 3入組)</t>
  </si>
  <si>
    <t>R402b實驗室/新購/競賽暨教學</t>
  </si>
  <si>
    <t>由計網中心提供</t>
  </si>
  <si>
    <t>觀光學程</t>
  </si>
  <si>
    <t>spss amos</t>
  </si>
  <si>
    <t>新增購置-教師教學使用(R605)，參考首羿智造科技有限公司報價</t>
  </si>
  <si>
    <t>啤酒遊戲Beer Game</t>
  </si>
  <si>
    <t>此軟體為目前管理學界廣泛運用，其設計特色即在於模擬學習為自己的企業建立供應鏈最優化，以最低的成本使供應鏈從採購開始，到滿足最終顧客的所有過程，包括工作流、物流、金流和資訊流，均能有效地操作，把合適的產品以合理的價格及時送到消費者手上，可配合本系生產與作業管理、策略管理、國際企業經營策略、創新與創業管理、國際營運計畫書撰寫實務、電子商務與網路行銷課程使用，可依分組實作競賽之成果，培訓學生參與校外相關競賽，增加學生歷練機會，並拓展本系之知名度。本系欲新增此軟體，用於課程教學使用。存放地點為R509國企系專業教室</t>
  </si>
  <si>
    <t>國際經營管理碩學位學程(IMBA)</t>
  </si>
  <si>
    <t xml:space="preserve">SmartPLS 3 Professional, Single User, Perpetual License 教育單機下載版(永久授權) </t>
  </si>
  <si>
    <t>促進國際經營管理碩學位學程(IMBA)學生對於潛在結構的迴歸模型能有更深入的了解，以便於與最小平方法 (OLS) 迴歸、典型相關或結構方程式建模等方法進行比較，以增進其對於資料分析方法之掌握。IMBA欲新增此軟體，用於企業研究方法課程教學使用。存放地點為R509國企系專業教室</t>
  </si>
  <si>
    <t>數位系</t>
  </si>
  <si>
    <t>IBM SPSS Statistic統計軟體</t>
  </si>
  <si>
    <t>新增，統計學、獨立研究、研究法，約60人</t>
  </si>
  <si>
    <t>3D角色動畫製作軟體</t>
  </si>
  <si>
    <t>新增，使用於腳本設計與行動APP設計，約80人</t>
  </si>
  <si>
    <t>學術單位合計</t>
  </si>
  <si>
    <t>軟體總計</t>
  </si>
  <si>
    <t>電腦經費請計網中心依行政院主計總處初審結果執行，如已於109年度執行完成請扣除。</t>
  </si>
  <si>
    <r>
      <rPr>
        <b/>
        <sz val="12"/>
        <rFont val="微軟正黑體"/>
        <family val="2"/>
      </rPr>
      <t>行政單位</t>
    </r>
    <r>
      <rPr>
        <sz val="12"/>
        <rFont val="微軟正黑體"/>
        <family val="2"/>
      </rPr>
      <t>名稱：</t>
    </r>
  </si>
  <si>
    <t>一、</t>
  </si>
  <si>
    <r>
      <t>本調查表由各</t>
    </r>
    <r>
      <rPr>
        <b/>
        <u val="single"/>
        <sz val="12"/>
        <color indexed="10"/>
        <rFont val="微軟正黑體"/>
        <family val="2"/>
      </rPr>
      <t>一級行政單位</t>
    </r>
    <r>
      <rPr>
        <sz val="12"/>
        <color indexed="10"/>
        <rFont val="微軟正黑體"/>
        <family val="2"/>
      </rPr>
      <t>填寫並加會保管組後送主計室彙整</t>
    </r>
    <r>
      <rPr>
        <sz val="12"/>
        <rFont val="微軟正黑體"/>
        <family val="2"/>
      </rPr>
      <t>(請各一級行政單位彙整各組需求合併填報)，如有統籌主管本校設備費(如:冷氣、監視器…等)請一併填列。</t>
    </r>
  </si>
  <si>
    <t>二、</t>
  </si>
  <si>
    <t>學術單位所需設備由各學院統籌填列，俟學校核定額度後，由各學院主管分配各系所，各系所於額度內查填所需設備陳送校長核備後執行，故無需填列此表。</t>
  </si>
  <si>
    <r>
      <t>各行政單位填表時，</t>
    </r>
    <r>
      <rPr>
        <u val="single"/>
        <sz val="12"/>
        <rFont val="微軟正黑體"/>
        <family val="2"/>
      </rPr>
      <t>請檢視單位內部現有設備狀況後</t>
    </r>
    <r>
      <rPr>
        <sz val="12"/>
        <rFont val="微軟正黑體"/>
        <family val="2"/>
      </rPr>
      <t>，依實際需求，彙整所屬之設備需求，統一排列優先順序後再彙送。</t>
    </r>
  </si>
  <si>
    <r>
      <t>請</t>
    </r>
    <r>
      <rPr>
        <b/>
        <sz val="12"/>
        <color indexed="10"/>
        <rFont val="微軟正黑體"/>
        <family val="2"/>
      </rPr>
      <t>務必</t>
    </r>
    <r>
      <rPr>
        <sz val="12"/>
        <color indexed="10"/>
        <rFont val="微軟正黑體"/>
        <family val="2"/>
      </rPr>
      <t>提供各項設備之價格資料(如:估價單…)。</t>
    </r>
  </si>
  <si>
    <r>
      <t xml:space="preserve">需求原因說明                                </t>
    </r>
    <r>
      <rPr>
        <sz val="12"/>
        <color indexed="10"/>
        <rFont val="微軟正黑體"/>
        <family val="2"/>
      </rPr>
      <t xml:space="preserve"> </t>
    </r>
    <r>
      <rPr>
        <b/>
        <sz val="10"/>
        <color indexed="10"/>
        <rFont val="微軟正黑體"/>
        <family val="2"/>
      </rPr>
      <t>(務必填寫新增或                                     汰換原因...)</t>
    </r>
  </si>
  <si>
    <r>
      <t>110年度電腦硬體及電腦軟體預算需求調查表</t>
    </r>
  </si>
  <si>
    <r>
      <rPr>
        <b/>
        <sz val="12"/>
        <rFont val="微軟正黑體"/>
        <family val="2"/>
      </rPr>
      <t>行政單位</t>
    </r>
    <r>
      <rPr>
        <sz val="12"/>
        <rFont val="微軟正黑體"/>
        <family val="2"/>
      </rPr>
      <t>名稱：</t>
    </r>
  </si>
  <si>
    <r>
      <t xml:space="preserve">需求原因說明                           </t>
    </r>
    <r>
      <rPr>
        <b/>
        <sz val="10"/>
        <color indexed="10"/>
        <rFont val="微軟正黑體"/>
        <family val="2"/>
      </rPr>
      <t>(務必填寫新增或                            汰換原因...)</t>
    </r>
  </si>
  <si>
    <t>一、</t>
  </si>
  <si>
    <r>
      <t>本調查表由</t>
    </r>
    <r>
      <rPr>
        <b/>
        <u val="single"/>
        <sz val="12"/>
        <color indexed="10"/>
        <rFont val="微軟正黑體"/>
        <family val="2"/>
      </rPr>
      <t>一級行政單位</t>
    </r>
    <r>
      <rPr>
        <u val="single"/>
        <sz val="12"/>
        <color indexed="10"/>
        <rFont val="微軟正黑體"/>
        <family val="2"/>
      </rPr>
      <t>填列後送計網中心彙整</t>
    </r>
    <r>
      <rPr>
        <sz val="12"/>
        <rFont val="微軟正黑體"/>
        <family val="2"/>
      </rPr>
      <t>。</t>
    </r>
  </si>
  <si>
    <r>
      <t>各行政單位填表時，</t>
    </r>
    <r>
      <rPr>
        <u val="single"/>
        <sz val="12"/>
        <rFont val="微軟正黑體"/>
        <family val="2"/>
      </rPr>
      <t>請瞭解單位內部現有設備狀況後</t>
    </r>
    <r>
      <rPr>
        <sz val="12"/>
        <rFont val="微軟正黑體"/>
        <family val="2"/>
      </rPr>
      <t>，依實際需求，彙整所屬之設備需求，統一排列優先順序後再彙送。</t>
    </r>
  </si>
  <si>
    <t>填表人：                              分機：</t>
  </si>
  <si>
    <r>
      <t>延續性專項計畫</t>
    </r>
    <r>
      <rPr>
        <b/>
        <sz val="14"/>
        <color indexed="21"/>
        <rFont val="微軟正黑體"/>
        <family val="2"/>
      </rPr>
      <t>(請參酌109年度分配之專項計畫)</t>
    </r>
  </si>
  <si>
    <t>一、</t>
  </si>
  <si>
    <r>
      <t>本調查表由</t>
    </r>
    <r>
      <rPr>
        <b/>
        <u val="single"/>
        <sz val="12"/>
        <color indexed="10"/>
        <rFont val="微軟正黑體"/>
        <family val="2"/>
      </rPr>
      <t>一級行政單位</t>
    </r>
    <r>
      <rPr>
        <u val="single"/>
        <sz val="12"/>
        <rFont val="微軟正黑體"/>
        <family val="2"/>
      </rPr>
      <t>彙整所屬需求後合併填報送主計室彙整</t>
    </r>
    <r>
      <rPr>
        <sz val="12"/>
        <rFont val="微軟正黑體"/>
        <family val="2"/>
      </rPr>
      <t>；場地管理單位(音樂系-寶成演藝廳)由一級學術單位彙整需求後送主計室彙整。</t>
    </r>
  </si>
  <si>
    <t>二、</t>
  </si>
  <si>
    <r>
      <t>110年度重大修繕維護費用需求調查表-</t>
    </r>
    <r>
      <rPr>
        <b/>
        <sz val="14"/>
        <rFont val="微軟正黑體"/>
        <family val="2"/>
      </rPr>
      <t>預算分配調查用</t>
    </r>
  </si>
  <si>
    <r>
      <t>1.本調查表</t>
    </r>
    <r>
      <rPr>
        <b/>
        <sz val="12"/>
        <rFont val="微軟正黑體"/>
        <family val="2"/>
      </rPr>
      <t>請總務處依109-1校管會決議之重大修繕預算額度，排列優先順序執行。</t>
    </r>
    <r>
      <rPr>
        <sz val="12"/>
        <rFont val="微軟正黑體"/>
        <family val="2"/>
      </rPr>
      <t xml:space="preserve">
2.為利計畫執行管控，請</t>
    </r>
    <r>
      <rPr>
        <b/>
        <u val="single"/>
        <sz val="12"/>
        <rFont val="微軟正黑體"/>
        <family val="2"/>
      </rPr>
      <t>召開先期作業預算審議檢討</t>
    </r>
    <r>
      <rPr>
        <sz val="12"/>
        <rFont val="微軟正黑體"/>
        <family val="2"/>
      </rPr>
      <t xml:space="preserve">並扣除已於109年度提前完成之項目。                                          3.各計畫(項目)如同時涉及業務費及設備費，請於說明表達所需金額。
</t>
    </r>
    <r>
      <rPr>
        <sz val="12"/>
        <color indexed="10"/>
        <rFont val="微軟正黑體"/>
        <family val="2"/>
      </rPr>
      <t>4.本表填列完畢，請送總務處彙整。</t>
    </r>
  </si>
  <si>
    <t>備            註</t>
  </si>
  <si>
    <t>合      計</t>
  </si>
  <si>
    <r>
      <t xml:space="preserve"> 單位：新台幣</t>
    </r>
    <r>
      <rPr>
        <b/>
        <sz val="16"/>
        <rFont val="微軟正黑體"/>
        <family val="2"/>
      </rPr>
      <t>千</t>
    </r>
    <r>
      <rPr>
        <sz val="16"/>
        <rFont val="微軟正黑體"/>
        <family val="2"/>
      </rPr>
      <t>元</t>
    </r>
  </si>
  <si>
    <t>備註：                                                                                                                                                1.所需經費來源由本校自籌校務基金。                                                                 2.本表順序由總務處提供。</t>
  </si>
  <si>
    <r>
      <t>110年度延續性定期維護費用需求調查表</t>
    </r>
  </si>
  <si>
    <r>
      <t xml:space="preserve">備註                                </t>
    </r>
    <r>
      <rPr>
        <sz val="14"/>
        <color indexed="10"/>
        <rFont val="微軟正黑體"/>
        <family val="2"/>
      </rPr>
      <t xml:space="preserve">         </t>
    </r>
    <r>
      <rPr>
        <b/>
        <sz val="11"/>
        <color indexed="10"/>
        <rFont val="微軟正黑體"/>
        <family val="2"/>
      </rPr>
      <t>(請簡要說明增減原因                                或計算方式)</t>
    </r>
  </si>
  <si>
    <r>
      <t>109年度延續性定期維護費分配核定表</t>
    </r>
  </si>
  <si>
    <t xml:space="preserve">含骨幹維護、無線網路維護維護 </t>
  </si>
  <si>
    <r>
      <t>1.本表請各單位填列後，依「本校經常門預算分配使用要點」規定</t>
    </r>
    <r>
      <rPr>
        <b/>
        <sz val="13"/>
        <rFont val="微軟正黑體"/>
        <family val="2"/>
      </rPr>
      <t>送總務處彙整</t>
    </r>
    <r>
      <rPr>
        <sz val="13"/>
        <rFont val="微軟正黑體"/>
        <family val="2"/>
      </rPr>
      <t xml:space="preserve">全校延續性定期維護合約項目。
</t>
    </r>
    <r>
      <rPr>
        <sz val="13"/>
        <color indexed="10"/>
        <rFont val="微軟正黑體"/>
        <family val="2"/>
      </rPr>
      <t>2.109年度請填寫實際合約金額，若110年度維護費用已訂定合約，請填寫</t>
    </r>
    <r>
      <rPr>
        <b/>
        <u val="single"/>
        <sz val="14"/>
        <color indexed="10"/>
        <rFont val="微軟正黑體"/>
        <family val="2"/>
      </rPr>
      <t>當年度應付款項之金額</t>
    </r>
    <r>
      <rPr>
        <sz val="13"/>
        <color indexed="10"/>
        <rFont val="微軟正黑體"/>
        <family val="2"/>
      </rPr>
      <t>。</t>
    </r>
  </si>
  <si>
    <r>
      <t>110年度一般設備預算需求調查表</t>
    </r>
  </si>
  <si>
    <t>優先順序</t>
  </si>
  <si>
    <r>
      <t>一般（常年例行性、經常性）業務請本零基預算精神檢討，如已於分配之基本額度內支應者，請勿再填列。</t>
    </r>
    <r>
      <rPr>
        <sz val="12"/>
        <color rgb="FFFF0000"/>
        <rFont val="微軟正黑體"/>
        <family val="2"/>
      </rPr>
      <t>110年度教育部年度總補助額度與109年度相同，惟近年學校人事費及維護費逐年遞增，致可分配額度減少，請</t>
    </r>
    <r>
      <rPr>
        <b/>
        <u val="single"/>
        <sz val="12"/>
        <color rgb="FFFF0000"/>
        <rFont val="微軟正黑體"/>
        <family val="2"/>
      </rPr>
      <t>各單位填列各項需求總額度以不超過上年度額度為原則，並排列優先順序</t>
    </r>
    <r>
      <rPr>
        <sz val="12"/>
        <rFont val="微軟正黑體"/>
        <family val="2"/>
      </rPr>
      <t>，倘若有縮減業務者請確實檢討後填列。</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</si>
</sst>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4" formatCode="_-&quot;$&quot;* #,##0.00_-;\-&quot;$&quot;* #,##0.00_-;_-&quot;$&quot;* &quot;-&quot;??_-;_-@_-"/>
    <numFmt numFmtId="43" formatCode="_-* #,##0.00_-;\-* #,##0.00_-;_-* &quot;-&quot;??_-;_-@_-"/>
    <numFmt numFmtId="176" formatCode="_-* #,##0_-;\-* #,##0_-;_-* &quot;-&quot;??_-;_-@_-"/>
    <numFmt numFmtId="177" formatCode="#,##0_ "/>
    <numFmt numFmtId="178" formatCode="#,##0_);[Red]\(#,##0\)"/>
    <numFmt numFmtId="179" formatCode="#,##0;[Red]#,##0"/>
    <numFmt numFmtId="180" formatCode="&quot;$&quot;#,##0_);[Red]\(&quot;$&quot;#,##0\)"/>
    <numFmt numFmtId="181" formatCode="&quot;$&quot;#,##0.00_);[Red]\(&quot;$&quot;#,##0.00\)"/>
    <numFmt numFmtId="182" formatCode="0_);[Red]\(0\)"/>
    <numFmt numFmtId="183" formatCode="_ &quot;\&quot;* #,##0_ ;_ &quot;\&quot;* &quot;\&quot;&quot;\&quot;&quot;\&quot;\-#,##0_ ;_ &quot;\&quot;* &quot;-&quot;_ ;_ @_ "/>
    <numFmt numFmtId="184" formatCode="_ * #,##0_ ;_ * &quot;\&quot;&quot;\&quot;&quot;\&quot;\-#,##0_ ;_ * &quot;-&quot;_ ;_ @_ "/>
    <numFmt numFmtId="185" formatCode="_ &quot;\&quot;* #,##0.00_ ;_ &quot;\&quot;* &quot;\&quot;&quot;\&quot;&quot;\&quot;\-#,##0.00_ ;_ &quot;\&quot;* &quot;-&quot;??_ ;_ @_ "/>
    <numFmt numFmtId="186" formatCode="_ * #,##0.00_ ;_ * &quot;\&quot;&quot;\&quot;&quot;\&quot;\-#,##0.00_ ;_ * &quot;-&quot;??_ ;_ @_ "/>
    <numFmt numFmtId="187" formatCode="&quot;$&quot;#,##0"/>
  </numFmts>
  <fonts count="79">
    <font>
      <sz val="12"/>
      <name val="新細明體"/>
      <family val="1"/>
    </font>
    <font>
      <sz val="10"/>
      <name val="Arial"/>
      <family val="2"/>
    </font>
    <font>
      <sz val="9"/>
      <name val="細明體"/>
      <family val="3"/>
    </font>
    <font>
      <sz val="9"/>
      <name val="新細明體"/>
      <family val="1"/>
    </font>
    <font>
      <b/>
      <sz val="18"/>
      <name val="Times New Roman"/>
      <family val="1"/>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夥鰻羹"/>
      <family val="1"/>
    </font>
    <font>
      <sz val="12"/>
      <name val="掉葡羹"/>
      <family val="1"/>
    </font>
    <font>
      <sz val="12"/>
      <name val="微軟正黑體"/>
      <family val="2"/>
    </font>
    <font>
      <u val="single"/>
      <sz val="16"/>
      <name val="微軟正黑體"/>
      <family val="2"/>
    </font>
    <font>
      <sz val="14"/>
      <name val="微軟正黑體"/>
      <family val="2"/>
    </font>
    <font>
      <b/>
      <sz val="12"/>
      <name val="微軟正黑體"/>
      <family val="2"/>
    </font>
    <font>
      <sz val="12"/>
      <color indexed="10"/>
      <name val="微軟正黑體"/>
      <family val="2"/>
    </font>
    <font>
      <b/>
      <sz val="10"/>
      <color indexed="10"/>
      <name val="微軟正黑體"/>
      <family val="2"/>
    </font>
    <font>
      <b/>
      <u val="single"/>
      <sz val="12"/>
      <color indexed="10"/>
      <name val="微軟正黑體"/>
      <family val="2"/>
    </font>
    <font>
      <b/>
      <u val="single"/>
      <sz val="12"/>
      <name val="微軟正黑體"/>
      <family val="2"/>
    </font>
    <font>
      <u val="single"/>
      <sz val="12"/>
      <name val="微軟正黑體"/>
      <family val="2"/>
    </font>
    <font>
      <b/>
      <sz val="12"/>
      <color indexed="10"/>
      <name val="微軟正黑體"/>
      <family val="2"/>
    </font>
    <font>
      <u val="single"/>
      <sz val="12"/>
      <color indexed="10"/>
      <name val="微軟正黑體"/>
      <family val="2"/>
    </font>
    <font>
      <sz val="18"/>
      <name val="微軟正黑體"/>
      <family val="2"/>
    </font>
    <font>
      <sz val="10"/>
      <name val="微軟正黑體"/>
      <family val="2"/>
    </font>
    <font>
      <sz val="12"/>
      <color indexed="8"/>
      <name val="微軟正黑體"/>
      <family val="2"/>
    </font>
    <font>
      <sz val="10"/>
      <color indexed="8"/>
      <name val="微軟正黑體"/>
      <family val="2"/>
    </font>
    <font>
      <b/>
      <sz val="14"/>
      <name val="微軟正黑體"/>
      <family val="2"/>
    </font>
    <font>
      <sz val="9"/>
      <name val="微軟正黑體"/>
      <family val="2"/>
    </font>
    <font>
      <sz val="11"/>
      <name val="微軟正黑體"/>
      <family val="2"/>
    </font>
    <font>
      <sz val="8"/>
      <name val="微軟正黑體"/>
      <family val="2"/>
    </font>
    <font>
      <sz val="16"/>
      <name val="微軟正黑體"/>
      <family val="2"/>
    </font>
    <font>
      <b/>
      <sz val="14"/>
      <color indexed="21"/>
      <name val="微軟正黑體"/>
      <family val="2"/>
    </font>
    <font>
      <sz val="20"/>
      <name val="微軟正黑體"/>
      <family val="2"/>
    </font>
    <font>
      <b/>
      <sz val="16"/>
      <name val="微軟正黑體"/>
      <family val="2"/>
    </font>
    <font>
      <sz val="13"/>
      <name val="微軟正黑體"/>
      <family val="2"/>
    </font>
    <font>
      <u val="single"/>
      <sz val="18"/>
      <name val="微軟正黑體"/>
      <family val="2"/>
    </font>
    <font>
      <sz val="14"/>
      <color indexed="10"/>
      <name val="微軟正黑體"/>
      <family val="2"/>
    </font>
    <font>
      <b/>
      <sz val="11"/>
      <color indexed="10"/>
      <name val="微軟正黑體"/>
      <family val="2"/>
    </font>
    <font>
      <b/>
      <sz val="13"/>
      <name val="微軟正黑體"/>
      <family val="2"/>
    </font>
    <font>
      <sz val="13"/>
      <color indexed="10"/>
      <name val="微軟正黑體"/>
      <family val="2"/>
    </font>
    <font>
      <b/>
      <u val="single"/>
      <sz val="14"/>
      <color indexed="10"/>
      <name val="微軟正黑體"/>
      <family val="2"/>
    </font>
    <font>
      <sz val="15"/>
      <name val="微軟正黑體"/>
      <family val="2"/>
    </font>
    <font>
      <sz val="8"/>
      <color theme="0" tint="-0.3499799966812134"/>
      <name val="微軟正黑體"/>
      <family val="2"/>
    </font>
    <font>
      <sz val="12"/>
      <color rgb="FFFF0000"/>
      <name val="微軟正黑體"/>
      <family val="2"/>
    </font>
    <font>
      <sz val="12"/>
      <color theme="1"/>
      <name val="微軟正黑體"/>
      <family val="2"/>
    </font>
    <font>
      <sz val="8"/>
      <color theme="0" tint="-0.4999699890613556"/>
      <name val="微軟正黑體"/>
      <family val="2"/>
    </font>
    <font>
      <sz val="16"/>
      <color theme="1"/>
      <name val="微軟正黑體"/>
      <family val="2"/>
    </font>
    <font>
      <sz val="9"/>
      <color theme="0" tint="-0.4999699890613556"/>
      <name val="微軟正黑體"/>
      <family val="2"/>
    </font>
    <font>
      <u val="single"/>
      <sz val="18"/>
      <color theme="1"/>
      <name val="微軟正黑體"/>
      <family val="2"/>
    </font>
    <font>
      <sz val="13"/>
      <color theme="1"/>
      <name val="微軟正黑體"/>
      <family val="2"/>
    </font>
    <font>
      <sz val="14"/>
      <color theme="1"/>
      <name val="微軟正黑體"/>
      <family val="2"/>
    </font>
    <font>
      <sz val="10"/>
      <color theme="1"/>
      <name val="微軟正黑體"/>
      <family val="2"/>
    </font>
    <font>
      <sz val="8"/>
      <color theme="1"/>
      <name val="微軟正黑體"/>
      <family val="2"/>
    </font>
    <font>
      <sz val="8"/>
      <color rgb="FFC00000"/>
      <name val="微軟正黑體"/>
      <family val="2"/>
    </font>
    <font>
      <sz val="11"/>
      <color theme="1"/>
      <name val="微軟正黑體"/>
      <family val="2"/>
    </font>
    <font>
      <sz val="14"/>
      <color rgb="FFC00000"/>
      <name val="微軟正黑體"/>
      <family val="2"/>
    </font>
    <font>
      <sz val="9"/>
      <color theme="1"/>
      <name val="微軟正黑體"/>
      <family val="2"/>
    </font>
    <font>
      <sz val="14"/>
      <color rgb="FFFF0000"/>
      <name val="微軟正黑體"/>
      <family val="2"/>
    </font>
    <font>
      <sz val="10"/>
      <color rgb="FFFF0000"/>
      <name val="微軟正黑體"/>
      <family val="2"/>
    </font>
    <font>
      <b/>
      <sz val="14"/>
      <color theme="1"/>
      <name val="微軟正黑體"/>
      <family val="2"/>
    </font>
    <font>
      <b/>
      <sz val="15"/>
      <color theme="1"/>
      <name val="微軟正黑體"/>
      <family val="2"/>
    </font>
    <font>
      <b/>
      <sz val="12"/>
      <color theme="1"/>
      <name val="微軟正黑體"/>
      <family val="2"/>
    </font>
    <font>
      <b/>
      <sz val="13"/>
      <color theme="1"/>
      <name val="微軟正黑體"/>
      <family val="2"/>
    </font>
    <font>
      <b/>
      <u val="single"/>
      <sz val="12"/>
      <color rgb="FFFF0000"/>
      <name val="微軟正黑體"/>
      <family val="2"/>
    </font>
    <font>
      <sz val="12"/>
      <color theme="1"/>
      <name val="新細明體"/>
      <family val="2"/>
      <scheme val="minor"/>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style="thin"/>
      <right style="thin"/>
      <top style="medium"/>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diagonalUp="1">
      <left style="thin"/>
      <right style="thin"/>
      <top style="thin"/>
      <bottom style="thin"/>
      <diagonal style="thin"/>
    </border>
    <border>
      <left style="thin"/>
      <right style="thin"/>
      <top style="thin"/>
      <bottom style="medium"/>
    </border>
    <border>
      <left style="thin"/>
      <right/>
      <top style="thin"/>
      <bottom style="medium"/>
    </border>
    <border>
      <left/>
      <right style="thin"/>
      <top style="thin"/>
      <bottom style="medium"/>
    </border>
    <border>
      <left/>
      <right/>
      <top style="thin"/>
      <bottom style="medium"/>
    </border>
    <border>
      <left/>
      <right/>
      <top style="medium"/>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right/>
      <top style="thin"/>
      <bottom/>
    </border>
    <border>
      <left/>
      <right style="thin"/>
      <top/>
      <bottom style="thin"/>
    </border>
    <border>
      <left style="thin"/>
      <right style="thin"/>
      <top/>
      <bottom style="thin"/>
    </border>
    <border>
      <left/>
      <right style="medium"/>
      <top style="thin"/>
      <bottom style="thin"/>
    </border>
    <border>
      <left style="thin"/>
      <right style="thin"/>
      <top style="medium"/>
      <bottom/>
    </border>
    <border>
      <left style="thin"/>
      <right/>
      <top style="medium"/>
      <bottom/>
    </border>
    <border>
      <left/>
      <right style="medium"/>
      <top style="medium"/>
      <bottom/>
    </border>
    <border>
      <left style="thin"/>
      <right/>
      <top/>
      <bottom style="thin"/>
    </border>
    <border>
      <left/>
      <right style="medium"/>
      <top/>
      <bottom style="thin"/>
    </border>
    <border>
      <left style="thin"/>
      <right style="thin"/>
      <top/>
      <bottom/>
    </border>
    <border>
      <left style="thin"/>
      <right style="thin"/>
      <top/>
      <bottom style="medium"/>
    </border>
    <border>
      <left/>
      <right style="medium"/>
      <top style="thin"/>
      <bottom style="medium"/>
    </border>
    <border>
      <left style="medium"/>
      <right/>
      <top style="thin"/>
      <bottom style="thin"/>
    </border>
    <border>
      <left/>
      <right/>
      <top/>
      <bottom style="thin"/>
    </border>
    <border>
      <left style="thin"/>
      <right/>
      <top style="thin"/>
      <bottom/>
    </border>
    <border>
      <left/>
      <right style="thin"/>
      <top style="thin"/>
      <bottom/>
    </border>
  </borders>
  <cellStyleXfs count="1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2" borderId="0" applyNumberFormat="0" applyBorder="0" applyProtection="0">
      <alignment/>
    </xf>
    <xf numFmtId="0" fontId="6" fillId="3" borderId="0" applyNumberFormat="0" applyBorder="0" applyProtection="0">
      <alignment/>
    </xf>
    <xf numFmtId="0" fontId="6" fillId="3" borderId="0" applyNumberFormat="0" applyBorder="0" applyProtection="0">
      <alignment/>
    </xf>
    <xf numFmtId="0" fontId="6" fillId="4" borderId="0" applyNumberFormat="0" applyBorder="0" applyProtection="0">
      <alignment/>
    </xf>
    <xf numFmtId="0" fontId="6" fillId="4" borderId="0" applyNumberFormat="0" applyBorder="0" applyProtection="0">
      <alignment/>
    </xf>
    <xf numFmtId="0" fontId="6" fillId="5"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6" fillId="6" borderId="0" applyNumberFormat="0" applyBorder="0" applyProtection="0">
      <alignment/>
    </xf>
    <xf numFmtId="0" fontId="6" fillId="7" borderId="0" applyNumberFormat="0" applyBorder="0" applyProtection="0">
      <alignment/>
    </xf>
    <xf numFmtId="0" fontId="6" fillId="7" borderId="0" applyNumberFormat="0" applyBorder="0" applyProtection="0">
      <alignment/>
    </xf>
    <xf numFmtId="0" fontId="6" fillId="8" borderId="0" applyNumberFormat="0" applyBorder="0" applyProtection="0">
      <alignment/>
    </xf>
    <xf numFmtId="0" fontId="6" fillId="8" borderId="0" applyNumberFormat="0" applyBorder="0" applyProtection="0">
      <alignment/>
    </xf>
    <xf numFmtId="0" fontId="6" fillId="9"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6" fillId="10" borderId="0" applyNumberFormat="0" applyBorder="0" applyProtection="0">
      <alignment/>
    </xf>
    <xf numFmtId="0" fontId="6" fillId="5" borderId="0" applyNumberFormat="0" applyBorder="0" applyProtection="0">
      <alignment/>
    </xf>
    <xf numFmtId="0" fontId="6" fillId="5" borderId="0" applyNumberFormat="0" applyBorder="0" applyProtection="0">
      <alignment/>
    </xf>
    <xf numFmtId="0" fontId="6" fillId="8" borderId="0" applyNumberFormat="0" applyBorder="0" applyProtection="0">
      <alignment/>
    </xf>
    <xf numFmtId="0" fontId="6" fillId="8" borderId="0" applyNumberFormat="0" applyBorder="0" applyProtection="0">
      <alignment/>
    </xf>
    <xf numFmtId="0" fontId="6" fillId="11" borderId="0" applyNumberFormat="0" applyBorder="0" applyProtection="0">
      <alignment/>
    </xf>
    <xf numFmtId="0" fontId="6" fillId="11" borderId="0" applyNumberFormat="0" applyBorder="0" applyProtection="0">
      <alignment/>
    </xf>
    <xf numFmtId="0" fontId="7" fillId="12" borderId="0" applyNumberFormat="0" applyBorder="0" applyProtection="0">
      <alignment/>
    </xf>
    <xf numFmtId="0" fontId="7" fillId="12"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3"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7" fillId="15" borderId="0" applyNumberFormat="0" applyBorder="0" applyProtection="0">
      <alignment/>
    </xf>
    <xf numFmtId="0" fontId="5" fillId="0" borderId="0">
      <alignment vertical="center"/>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Protection="0">
      <alignment/>
    </xf>
    <xf numFmtId="0" fontId="8" fillId="16" borderId="0" applyNumberFormat="0" applyBorder="0" applyProtection="0">
      <alignment/>
    </xf>
    <xf numFmtId="0" fontId="8" fillId="16" borderId="0" applyNumberFormat="0" applyBorder="0" applyProtection="0">
      <alignment/>
    </xf>
    <xf numFmtId="0" fontId="9" fillId="0" borderId="1" applyNumberFormat="0" applyFill="0" applyProtection="0">
      <alignment/>
    </xf>
    <xf numFmtId="0" fontId="9" fillId="0" borderId="1" applyNumberFormat="0" applyFill="0" applyProtection="0">
      <alignment/>
    </xf>
    <xf numFmtId="0" fontId="10" fillId="4" borderId="0" applyNumberFormat="0" applyBorder="0" applyProtection="0">
      <alignment/>
    </xf>
    <xf numFmtId="0" fontId="10" fillId="4" borderId="0" applyNumberFormat="0" applyBorder="0" applyProtection="0">
      <alignment/>
    </xf>
    <xf numFmtId="0" fontId="11" fillId="17" borderId="2" applyNumberFormat="0" applyProtection="0">
      <alignment/>
    </xf>
    <xf numFmtId="0" fontId="11" fillId="17" borderId="2" applyNumberFormat="0" applyProtection="0">
      <alignment/>
    </xf>
    <xf numFmtId="44" fontId="0" fillId="0" borderId="0" applyFont="0" applyFill="0" applyBorder="0" applyAlignment="0" applyProtection="0"/>
    <xf numFmtId="44" fontId="0" fillId="0" borderId="0" applyFont="0" applyFill="0" applyBorder="0" applyProtection="0">
      <alignment/>
    </xf>
    <xf numFmtId="0" fontId="12" fillId="0" borderId="3" applyNumberFormat="0" applyFill="0" applyProtection="0">
      <alignment/>
    </xf>
    <xf numFmtId="0" fontId="12" fillId="0" borderId="3" applyNumberFormat="0" applyFill="0" applyProtection="0">
      <alignment/>
    </xf>
    <xf numFmtId="0" fontId="0" fillId="18" borderId="4" applyNumberFormat="0" applyFont="0" applyProtection="0">
      <alignment/>
    </xf>
    <xf numFmtId="0" fontId="0" fillId="18" borderId="4" applyNumberFormat="0" applyFont="0" applyProtection="0">
      <alignment/>
    </xf>
    <xf numFmtId="0" fontId="13" fillId="0" borderId="0" applyNumberFormat="0" applyFill="0" applyBorder="0" applyProtection="0">
      <alignment/>
    </xf>
    <xf numFmtId="0" fontId="13" fillId="0" borderId="0" applyNumberFormat="0" applyFill="0" applyBorder="0" applyProtection="0">
      <alignment/>
    </xf>
    <xf numFmtId="0" fontId="7" fillId="19"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1" borderId="0" applyNumberFormat="0" applyBorder="0" applyProtection="0">
      <alignment/>
    </xf>
    <xf numFmtId="0" fontId="7" fillId="13"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4" borderId="0" applyNumberFormat="0" applyBorder="0" applyProtection="0">
      <alignment/>
    </xf>
    <xf numFmtId="0" fontId="7" fillId="22" borderId="0" applyNumberFormat="0" applyBorder="0" applyProtection="0">
      <alignment/>
    </xf>
    <xf numFmtId="0" fontId="7" fillId="22" borderId="0" applyNumberFormat="0" applyBorder="0" applyProtection="0">
      <alignment/>
    </xf>
    <xf numFmtId="0" fontId="14" fillId="0" borderId="0" applyNumberFormat="0" applyFill="0" applyBorder="0" applyProtection="0">
      <alignment/>
    </xf>
    <xf numFmtId="0" fontId="15" fillId="0" borderId="5" applyNumberFormat="0" applyFill="0" applyProtection="0">
      <alignment/>
    </xf>
    <xf numFmtId="0" fontId="15" fillId="0" borderId="5" applyNumberFormat="0" applyFill="0" applyProtection="0">
      <alignment/>
    </xf>
    <xf numFmtId="0" fontId="16" fillId="0" borderId="6" applyNumberFormat="0" applyFill="0" applyProtection="0">
      <alignment/>
    </xf>
    <xf numFmtId="0" fontId="16" fillId="0" borderId="6" applyNumberFormat="0" applyFill="0" applyProtection="0">
      <alignment/>
    </xf>
    <xf numFmtId="0" fontId="17" fillId="0" borderId="7" applyNumberFormat="0" applyFill="0" applyProtection="0">
      <alignment/>
    </xf>
    <xf numFmtId="0" fontId="17" fillId="0" borderId="7" applyNumberFormat="0" applyFill="0" applyProtection="0">
      <alignment/>
    </xf>
    <xf numFmtId="0" fontId="17" fillId="0" borderId="0" applyNumberFormat="0" applyFill="0" applyBorder="0" applyProtection="0">
      <alignment/>
    </xf>
    <xf numFmtId="0" fontId="17" fillId="0" borderId="0" applyNumberFormat="0" applyFill="0" applyBorder="0" applyProtection="0">
      <alignment/>
    </xf>
    <xf numFmtId="0" fontId="14" fillId="0" borderId="0" applyNumberFormat="0" applyFill="0" applyBorder="0" applyProtection="0">
      <alignment/>
    </xf>
    <xf numFmtId="0" fontId="18" fillId="7" borderId="2" applyNumberFormat="0" applyProtection="0">
      <alignment/>
    </xf>
    <xf numFmtId="0" fontId="18" fillId="7" borderId="2" applyNumberFormat="0" applyProtection="0">
      <alignment/>
    </xf>
    <xf numFmtId="0" fontId="19" fillId="17" borderId="8" applyNumberFormat="0" applyProtection="0">
      <alignment/>
    </xf>
    <xf numFmtId="0" fontId="19" fillId="17" borderId="8" applyNumberFormat="0" applyProtection="0">
      <alignment/>
    </xf>
    <xf numFmtId="0" fontId="20" fillId="23" borderId="9" applyNumberFormat="0" applyProtection="0">
      <alignment/>
    </xf>
    <xf numFmtId="0" fontId="20" fillId="23" borderId="9" applyNumberFormat="0" applyProtection="0">
      <alignment/>
    </xf>
    <xf numFmtId="0" fontId="21" fillId="3" borderId="0" applyNumberFormat="0" applyBorder="0" applyProtection="0">
      <alignment/>
    </xf>
    <xf numFmtId="0" fontId="21" fillId="3" borderId="0" applyNumberFormat="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184" fontId="23" fillId="0" borderId="0" applyFont="0" applyFill="0" applyBorder="0" applyAlignment="0" applyProtection="0"/>
    <xf numFmtId="186" fontId="23" fillId="0" borderId="0" applyFont="0" applyFill="0" applyBorder="0" applyAlignment="0" applyProtection="0"/>
    <xf numFmtId="183" fontId="23" fillId="0" borderId="0" applyFont="0" applyFill="0" applyBorder="0" applyAlignment="0" applyProtection="0"/>
    <xf numFmtId="185" fontId="23" fillId="0" borderId="0" applyFont="0" applyFill="0" applyBorder="0" applyAlignment="0" applyProtection="0"/>
  </cellStyleXfs>
  <cellXfs count="439">
    <xf numFmtId="0" fontId="0" fillId="0" borderId="0" xfId="0"/>
    <xf numFmtId="0" fontId="25" fillId="0" borderId="0" xfId="0" applyFont="1"/>
    <xf numFmtId="176" fontId="25" fillId="0" borderId="0" xfId="139" applyNumberFormat="1" applyFont="1"/>
    <xf numFmtId="0" fontId="25" fillId="0" borderId="0" xfId="0" applyFont="1" applyAlignment="1">
      <alignment horizontal="right"/>
    </xf>
    <xf numFmtId="0" fontId="25" fillId="0" borderId="10" xfId="0" applyFont="1" applyBorder="1" applyAlignment="1">
      <alignment/>
    </xf>
    <xf numFmtId="0" fontId="25" fillId="0" borderId="0" xfId="0" applyFont="1" applyBorder="1" applyAlignment="1">
      <alignment/>
    </xf>
    <xf numFmtId="0" fontId="25" fillId="0" borderId="0" xfId="0" applyFont="1" applyBorder="1" applyAlignment="1">
      <alignment vertical="center"/>
    </xf>
    <xf numFmtId="0" fontId="25" fillId="0" borderId="10" xfId="0" applyFont="1" applyBorder="1" applyAlignment="1">
      <alignment horizontal="right"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xf numFmtId="177" fontId="25" fillId="0" borderId="12" xfId="0" applyNumberFormat="1" applyFont="1" applyBorder="1" applyAlignment="1">
      <alignment vertical="center"/>
    </xf>
    <xf numFmtId="176" fontId="25" fillId="0" borderId="12" xfId="139" applyNumberFormat="1" applyFont="1" applyBorder="1" applyAlignment="1">
      <alignment vertical="center"/>
    </xf>
    <xf numFmtId="0" fontId="25" fillId="0" borderId="13" xfId="0" applyFont="1" applyBorder="1"/>
    <xf numFmtId="0" fontId="56" fillId="0" borderId="12" xfId="0" applyFont="1" applyBorder="1"/>
    <xf numFmtId="0" fontId="25" fillId="0" borderId="13" xfId="0" applyFont="1" applyBorder="1" applyAlignment="1">
      <alignment horizontal="center" vertical="center" wrapText="1"/>
    </xf>
    <xf numFmtId="176" fontId="25" fillId="0" borderId="14" xfId="139" applyNumberFormat="1" applyFont="1" applyBorder="1" applyAlignment="1">
      <alignment horizontal="left" vertical="center"/>
    </xf>
    <xf numFmtId="0" fontId="25" fillId="0" borderId="15" xfId="0" applyFont="1" applyBorder="1"/>
    <xf numFmtId="0" fontId="25" fillId="0" borderId="16" xfId="0" applyFont="1" applyBorder="1" applyAlignment="1">
      <alignment horizontal="center" vertical="center" wrapText="1"/>
    </xf>
    <xf numFmtId="0" fontId="25" fillId="0" borderId="17" xfId="0" applyFont="1" applyBorder="1"/>
    <xf numFmtId="0" fontId="25" fillId="0" borderId="16" xfId="0" applyFont="1" applyBorder="1"/>
    <xf numFmtId="177" fontId="25" fillId="0" borderId="16" xfId="0" applyNumberFormat="1" applyFont="1" applyBorder="1" applyAlignment="1">
      <alignment vertic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176" fontId="25" fillId="0" borderId="20" xfId="139" applyNumberFormat="1" applyFont="1" applyBorder="1" applyAlignment="1">
      <alignment horizontal="left" vertical="center"/>
    </xf>
    <xf numFmtId="0" fontId="25" fillId="0" borderId="19" xfId="0" applyFont="1" applyBorder="1"/>
    <xf numFmtId="0" fontId="25" fillId="0" borderId="21" xfId="0" applyFont="1" applyBorder="1"/>
    <xf numFmtId="0" fontId="28" fillId="0" borderId="22" xfId="0" applyFont="1" applyBorder="1" applyAlignment="1">
      <alignment vertical="center"/>
    </xf>
    <xf numFmtId="0" fontId="28" fillId="0" borderId="0" xfId="0" applyFont="1" applyAlignment="1">
      <alignment vertical="center"/>
    </xf>
    <xf numFmtId="0" fontId="25" fillId="0" borderId="0" xfId="0" applyFont="1" applyBorder="1"/>
    <xf numFmtId="0" fontId="25" fillId="0" borderId="0" xfId="0" applyFont="1" applyBorder="1" applyAlignment="1">
      <alignment horizontal="center"/>
    </xf>
    <xf numFmtId="176" fontId="25" fillId="0" borderId="0" xfId="139" applyNumberFormat="1" applyFont="1" applyBorder="1"/>
    <xf numFmtId="0" fontId="25" fillId="0" borderId="0" xfId="0" applyFont="1" applyAlignment="1">
      <alignment horizontal="right" vertical="top"/>
    </xf>
    <xf numFmtId="0" fontId="25" fillId="0" borderId="0" xfId="0" applyFont="1" applyAlignment="1">
      <alignment vertical="center"/>
    </xf>
    <xf numFmtId="0" fontId="57" fillId="0" borderId="0" xfId="0" applyFont="1" applyBorder="1" applyAlignment="1">
      <alignment horizontal="left" vertical="top"/>
    </xf>
    <xf numFmtId="0" fontId="25" fillId="0" borderId="0" xfId="0" applyFont="1" applyAlignment="1">
      <alignment horizontal="left" vertical="top"/>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center"/>
    </xf>
    <xf numFmtId="0" fontId="25" fillId="0" borderId="12" xfId="0" applyFont="1" applyBorder="1" applyAlignment="1">
      <alignment vertical="center"/>
    </xf>
    <xf numFmtId="178" fontId="25" fillId="0" borderId="12" xfId="0" applyNumberFormat="1" applyFont="1" applyBorder="1" applyAlignment="1">
      <alignment horizontal="right" vertical="center"/>
    </xf>
    <xf numFmtId="178" fontId="25" fillId="0" borderId="12" xfId="139" applyNumberFormat="1" applyFont="1" applyBorder="1" applyAlignment="1">
      <alignment vertical="center"/>
    </xf>
    <xf numFmtId="176" fontId="25" fillId="0" borderId="12" xfId="139" applyNumberFormat="1" applyFont="1" applyBorder="1" applyAlignment="1">
      <alignment horizontal="left" vertical="center" wrapText="1"/>
    </xf>
    <xf numFmtId="178" fontId="25" fillId="0" borderId="12" xfId="0" applyNumberFormat="1" applyFont="1" applyBorder="1" applyAlignment="1">
      <alignment vertical="center"/>
    </xf>
    <xf numFmtId="0" fontId="56" fillId="0" borderId="16" xfId="0" applyFont="1" applyBorder="1"/>
    <xf numFmtId="178" fontId="25" fillId="0" borderId="16" xfId="0" applyNumberFormat="1" applyFont="1" applyBorder="1" applyAlignment="1">
      <alignment horizontal="right" vertical="center"/>
    </xf>
    <xf numFmtId="178" fontId="25" fillId="0" borderId="16" xfId="0" applyNumberFormat="1" applyFont="1" applyBorder="1" applyAlignment="1">
      <alignment vertical="center"/>
    </xf>
    <xf numFmtId="176" fontId="25" fillId="0" borderId="14" xfId="0" applyNumberFormat="1" applyFont="1" applyBorder="1" applyAlignment="1">
      <alignment horizontal="left" vertical="center" wrapText="1"/>
    </xf>
    <xf numFmtId="177" fontId="25" fillId="0" borderId="12" xfId="0" applyNumberFormat="1" applyFont="1" applyBorder="1" applyAlignment="1">
      <alignment horizontal="right" vertical="center"/>
    </xf>
    <xf numFmtId="177" fontId="25" fillId="0" borderId="16" xfId="0" applyNumberFormat="1" applyFont="1" applyBorder="1" applyAlignment="1">
      <alignment horizontal="right" vertical="center"/>
    </xf>
    <xf numFmtId="176" fontId="25" fillId="0" borderId="18" xfId="0" applyNumberFormat="1" applyFont="1" applyBorder="1" applyAlignment="1">
      <alignment horizontal="left" vertical="center" wrapText="1"/>
    </xf>
    <xf numFmtId="0" fontId="25" fillId="0" borderId="0" xfId="0" applyFont="1" applyBorder="1" applyAlignment="1">
      <alignment vertical="top" wrapText="1"/>
    </xf>
    <xf numFmtId="0" fontId="25" fillId="0" borderId="0" xfId="0" applyFont="1" applyAlignment="1">
      <alignment vertical="top"/>
    </xf>
    <xf numFmtId="0" fontId="25" fillId="0" borderId="0" xfId="0" applyFont="1" applyBorder="1" applyAlignment="1">
      <alignment vertical="top"/>
    </xf>
    <xf numFmtId="0" fontId="28" fillId="0" borderId="0" xfId="0" applyFont="1" applyAlignment="1">
      <alignment vertical="top"/>
    </xf>
    <xf numFmtId="0" fontId="28" fillId="0" borderId="0" xfId="0" applyFont="1"/>
    <xf numFmtId="0" fontId="25" fillId="0" borderId="0" xfId="0" applyFont="1" applyBorder="1" applyAlignment="1">
      <alignment horizontal="right" vertical="center"/>
    </xf>
    <xf numFmtId="0" fontId="25" fillId="0" borderId="23" xfId="0" applyFont="1" applyBorder="1" applyAlignment="1">
      <alignment horizontal="center" vertical="center" wrapText="1"/>
    </xf>
    <xf numFmtId="0" fontId="25" fillId="0" borderId="12" xfId="0" applyFont="1" applyBorder="1" applyAlignment="1">
      <alignment horizontal="center" vertical="center"/>
    </xf>
    <xf numFmtId="182" fontId="25" fillId="0" borderId="12" xfId="0" applyNumberFormat="1" applyFont="1" applyBorder="1" applyAlignment="1">
      <alignment horizontal="center" vertical="center"/>
    </xf>
    <xf numFmtId="181" fontId="25" fillId="0" borderId="12" xfId="142" applyNumberFormat="1" applyFont="1" applyBorder="1" applyAlignment="1">
      <alignment horizontal="center" vertical="center" wrapText="1"/>
    </xf>
    <xf numFmtId="0" fontId="25" fillId="0" borderId="24" xfId="0" applyFont="1" applyBorder="1" applyAlignment="1">
      <alignment horizontal="center" vertical="center"/>
    </xf>
    <xf numFmtId="0" fontId="25" fillId="0" borderId="12" xfId="0" applyFont="1" applyBorder="1" applyAlignment="1">
      <alignment horizontal="right" vertical="center"/>
    </xf>
    <xf numFmtId="41" fontId="28" fillId="0" borderId="12" xfId="0" applyNumberFormat="1" applyFont="1" applyBorder="1" applyAlignment="1">
      <alignment vertical="center"/>
    </xf>
    <xf numFmtId="0" fontId="28" fillId="0" borderId="12" xfId="0" applyFont="1" applyBorder="1" applyAlignment="1">
      <alignment horizontal="right" vertical="center"/>
    </xf>
    <xf numFmtId="41" fontId="28" fillId="0" borderId="24" xfId="0" applyNumberFormat="1" applyFont="1" applyBorder="1" applyAlignment="1">
      <alignment vertical="center"/>
    </xf>
    <xf numFmtId="0" fontId="25" fillId="24" borderId="12" xfId="0" applyFont="1" applyFill="1" applyBorder="1" applyAlignment="1">
      <alignment horizontal="center" vertical="center"/>
    </xf>
    <xf numFmtId="0" fontId="25" fillId="0" borderId="12" xfId="0" applyFont="1" applyBorder="1" applyAlignment="1">
      <alignment vertical="center" wrapText="1"/>
    </xf>
    <xf numFmtId="178" fontId="25" fillId="24" borderId="12" xfId="0" applyNumberFormat="1" applyFont="1" applyFill="1" applyBorder="1" applyAlignment="1">
      <alignment vertical="center"/>
    </xf>
    <xf numFmtId="0" fontId="37" fillId="0" borderId="12" xfId="0" applyFont="1" applyBorder="1" applyAlignment="1">
      <alignment vertical="top" wrapText="1"/>
    </xf>
    <xf numFmtId="180" fontId="25" fillId="24" borderId="12" xfId="142" applyNumberFormat="1" applyFont="1" applyFill="1" applyBorder="1" applyAlignment="1">
      <alignment vertical="center"/>
    </xf>
    <xf numFmtId="41" fontId="25" fillId="24" borderId="24" xfId="0" applyNumberFormat="1" applyFont="1" applyFill="1" applyBorder="1" applyAlignment="1">
      <alignment vertical="center"/>
    </xf>
    <xf numFmtId="0" fontId="25" fillId="0" borderId="12" xfId="88" applyFont="1" applyBorder="1" applyAlignment="1">
      <alignment vertical="center" wrapText="1"/>
      <protection/>
    </xf>
    <xf numFmtId="182" fontId="25" fillId="24" borderId="12" xfId="142" applyNumberFormat="1" applyFont="1" applyFill="1" applyBorder="1" applyAlignment="1">
      <alignment vertical="center"/>
    </xf>
    <xf numFmtId="178" fontId="25" fillId="0" borderId="24" xfId="0" applyNumberFormat="1" applyFont="1" applyBorder="1" applyAlignment="1">
      <alignment vertical="center"/>
    </xf>
    <xf numFmtId="0" fontId="25" fillId="24" borderId="12" xfId="132" applyFont="1" applyFill="1" applyBorder="1" applyAlignment="1">
      <alignment vertical="center" wrapText="1"/>
      <protection/>
    </xf>
    <xf numFmtId="0" fontId="25" fillId="24" borderId="12" xfId="0" applyFont="1" applyFill="1" applyBorder="1" applyAlignment="1">
      <alignment horizontal="right" vertical="center"/>
    </xf>
    <xf numFmtId="0" fontId="37" fillId="24" borderId="12" xfId="0" applyFont="1" applyFill="1" applyBorder="1" applyAlignment="1">
      <alignment vertical="top" wrapText="1"/>
    </xf>
    <xf numFmtId="178" fontId="25" fillId="24" borderId="24" xfId="0" applyNumberFormat="1" applyFont="1" applyFill="1" applyBorder="1" applyAlignment="1">
      <alignment vertical="center"/>
    </xf>
    <xf numFmtId="0" fontId="25" fillId="24" borderId="0" xfId="0" applyFont="1" applyFill="1" applyAlignment="1">
      <alignment vertical="center"/>
    </xf>
    <xf numFmtId="0" fontId="25" fillId="24" borderId="12" xfId="0" applyFont="1" applyFill="1" applyBorder="1" applyAlignment="1">
      <alignment vertical="center" wrapText="1"/>
    </xf>
    <xf numFmtId="41" fontId="28" fillId="24" borderId="12" xfId="0" applyNumberFormat="1" applyFont="1" applyFill="1" applyBorder="1" applyAlignment="1">
      <alignment vertical="center"/>
    </xf>
    <xf numFmtId="41" fontId="28" fillId="24" borderId="24" xfId="0" applyNumberFormat="1" applyFont="1" applyFill="1" applyBorder="1" applyAlignment="1">
      <alignment vertical="center"/>
    </xf>
    <xf numFmtId="0" fontId="25" fillId="24" borderId="12" xfId="102" applyFont="1" applyFill="1" applyBorder="1" applyAlignment="1">
      <alignment horizontal="left" vertical="center" wrapText="1" shrinkToFit="1"/>
      <protection/>
    </xf>
    <xf numFmtId="0" fontId="25" fillId="24" borderId="12" xfId="0" applyFont="1" applyFill="1" applyBorder="1" applyAlignment="1">
      <alignment horizontal="center" vertical="center" wrapText="1"/>
    </xf>
    <xf numFmtId="178" fontId="25" fillId="24" borderId="12" xfId="142" applyNumberFormat="1" applyFont="1" applyFill="1" applyBorder="1" applyAlignment="1">
      <alignment vertical="center"/>
    </xf>
    <xf numFmtId="0" fontId="37" fillId="0" borderId="12" xfId="106" applyFont="1" applyBorder="1" applyAlignment="1">
      <alignment vertical="top" wrapText="1" shrinkToFit="1"/>
      <protection/>
    </xf>
    <xf numFmtId="0" fontId="25" fillId="0" borderId="12" xfId="0" applyFont="1" applyFill="1" applyBorder="1" applyAlignment="1">
      <alignment horizontal="right" vertical="center"/>
    </xf>
    <xf numFmtId="3" fontId="25" fillId="24" borderId="12" xfId="0" applyNumberFormat="1" applyFont="1" applyFill="1" applyBorder="1" applyAlignment="1">
      <alignment horizontal="center" vertical="center"/>
    </xf>
    <xf numFmtId="0" fontId="25" fillId="24" borderId="12" xfId="98" applyFont="1" applyFill="1" applyBorder="1" applyAlignment="1">
      <alignment vertical="center" wrapText="1"/>
      <protection/>
    </xf>
    <xf numFmtId="0" fontId="37" fillId="24" borderId="12" xfId="138" applyFont="1" applyFill="1" applyBorder="1" applyAlignment="1">
      <alignment horizontal="left" vertical="top" wrapText="1"/>
      <protection/>
    </xf>
    <xf numFmtId="177" fontId="37" fillId="24" borderId="12" xfId="137" applyNumberFormat="1" applyFont="1" applyFill="1" applyBorder="1" applyAlignment="1">
      <alignment horizontal="left" vertical="top" wrapText="1"/>
      <protection/>
    </xf>
    <xf numFmtId="0" fontId="37" fillId="24" borderId="12" xfId="0" applyFont="1" applyFill="1" applyBorder="1" applyAlignment="1">
      <alignment horizontal="left" vertical="top" wrapText="1"/>
    </xf>
    <xf numFmtId="0" fontId="25" fillId="24" borderId="12" xfId="0" applyFont="1" applyFill="1" applyBorder="1" applyAlignment="1">
      <alignment horizontal="left" vertical="center"/>
    </xf>
    <xf numFmtId="0" fontId="38" fillId="24" borderId="12" xfId="60" applyFont="1" applyFill="1" applyBorder="1" applyAlignment="1">
      <alignment horizontal="left" vertical="center" wrapText="1"/>
      <protection/>
    </xf>
    <xf numFmtId="0" fontId="39" fillId="0" borderId="12" xfId="62" applyFont="1" applyBorder="1" applyAlignment="1">
      <alignment horizontal="left" vertical="top" wrapText="1"/>
      <protection/>
    </xf>
    <xf numFmtId="0" fontId="37" fillId="0" borderId="12" xfId="63" applyFont="1" applyBorder="1" applyAlignment="1">
      <alignment vertical="top" wrapText="1"/>
      <protection/>
    </xf>
    <xf numFmtId="0" fontId="25" fillId="24" borderId="12" xfId="0" applyFont="1" applyFill="1" applyBorder="1" applyAlignment="1">
      <alignment horizontal="left" vertical="center" wrapText="1"/>
    </xf>
    <xf numFmtId="180" fontId="40" fillId="0" borderId="12" xfId="142" applyNumberFormat="1" applyFont="1" applyFill="1" applyBorder="1" applyAlignment="1">
      <alignment horizontal="right" vertical="center"/>
    </xf>
    <xf numFmtId="180" fontId="29" fillId="0" borderId="12" xfId="142" applyNumberFormat="1" applyFont="1" applyFill="1" applyBorder="1" applyAlignment="1">
      <alignment vertical="center"/>
    </xf>
    <xf numFmtId="41" fontId="28" fillId="0" borderId="24" xfId="0" applyNumberFormat="1" applyFont="1" applyBorder="1" applyAlignment="1">
      <alignment horizontal="right" vertical="center"/>
    </xf>
    <xf numFmtId="180" fontId="37" fillId="0" borderId="12" xfId="142" applyNumberFormat="1" applyFont="1" applyFill="1" applyBorder="1" applyAlignment="1">
      <alignment vertical="top"/>
    </xf>
    <xf numFmtId="0" fontId="41" fillId="24" borderId="12" xfId="0" applyFont="1" applyFill="1" applyBorder="1" applyAlignment="1">
      <alignment vertical="top" wrapText="1"/>
    </xf>
    <xf numFmtId="179" fontId="28" fillId="0" borderId="12" xfId="0" applyNumberFormat="1" applyFont="1" applyBorder="1" applyAlignment="1">
      <alignment/>
    </xf>
    <xf numFmtId="41" fontId="25" fillId="0" borderId="24" xfId="0" applyNumberFormat="1" applyFont="1" applyBorder="1" applyAlignment="1">
      <alignment vertical="center"/>
    </xf>
    <xf numFmtId="0" fontId="37" fillId="0" borderId="12" xfId="0" applyFont="1" applyBorder="1" applyAlignment="1">
      <alignment horizontal="left" vertical="center" wrapText="1"/>
    </xf>
    <xf numFmtId="179" fontId="28" fillId="24" borderId="12" xfId="0" applyNumberFormat="1" applyFont="1" applyFill="1" applyBorder="1" applyAlignment="1">
      <alignment vertical="center"/>
    </xf>
    <xf numFmtId="0" fontId="42" fillId="0" borderId="12" xfId="0" applyFont="1" applyBorder="1" applyAlignment="1">
      <alignment horizontal="left" vertical="center" wrapText="1"/>
    </xf>
    <xf numFmtId="0" fontId="37" fillId="0" borderId="12" xfId="126" applyFont="1" applyBorder="1" applyAlignment="1">
      <alignment vertical="top" wrapText="1"/>
      <protection/>
    </xf>
    <xf numFmtId="179" fontId="25" fillId="0" borderId="12" xfId="0" applyNumberFormat="1" applyFont="1" applyBorder="1" applyAlignment="1">
      <alignment vertical="center"/>
    </xf>
    <xf numFmtId="0" fontId="25" fillId="0" borderId="18" xfId="0" applyFont="1" applyBorder="1" applyAlignment="1">
      <alignment horizontal="right" vertical="center"/>
    </xf>
    <xf numFmtId="41" fontId="28" fillId="0" borderId="18" xfId="0" applyNumberFormat="1" applyFont="1" applyBorder="1" applyAlignment="1">
      <alignment horizontal="right" vertical="center"/>
    </xf>
    <xf numFmtId="0" fontId="25" fillId="0" borderId="18" xfId="0" applyFont="1" applyBorder="1" applyAlignment="1">
      <alignment vertical="center"/>
    </xf>
    <xf numFmtId="41" fontId="28" fillId="0" borderId="25" xfId="0" applyNumberFormat="1"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right"/>
    </xf>
    <xf numFmtId="178" fontId="25" fillId="0" borderId="0" xfId="142" applyNumberFormat="1" applyFont="1" applyBorder="1" applyAlignment="1">
      <alignment vertical="center"/>
    </xf>
    <xf numFmtId="178" fontId="25" fillId="0" borderId="0" xfId="0" applyNumberFormat="1" applyFont="1" applyBorder="1" applyAlignment="1">
      <alignment vertical="center"/>
    </xf>
    <xf numFmtId="180" fontId="28" fillId="0" borderId="0" xfId="142" applyNumberFormat="1" applyFont="1" applyBorder="1" applyAlignment="1">
      <alignment horizontal="right" vertical="center"/>
    </xf>
    <xf numFmtId="0" fontId="25" fillId="0" borderId="0" xfId="0" applyFont="1" applyBorder="1" applyAlignment="1">
      <alignment horizontal="left" vertical="center"/>
    </xf>
    <xf numFmtId="0" fontId="25" fillId="0" borderId="12" xfId="0" applyFont="1" applyFill="1" applyBorder="1" applyAlignment="1">
      <alignment horizontal="center" vertical="center" wrapText="1"/>
    </xf>
    <xf numFmtId="0" fontId="37" fillId="0" borderId="12" xfId="0" applyFont="1" applyBorder="1" applyAlignment="1">
      <alignment horizontal="left" vertical="top" wrapText="1"/>
    </xf>
    <xf numFmtId="0" fontId="37" fillId="0" borderId="12" xfId="0" applyFont="1" applyBorder="1" applyAlignment="1">
      <alignment horizontal="right" vertical="center"/>
    </xf>
    <xf numFmtId="0" fontId="41" fillId="0" borderId="12" xfId="0" applyFont="1" applyBorder="1" applyAlignment="1">
      <alignment horizontal="left" vertical="top" wrapText="1"/>
    </xf>
    <xf numFmtId="0" fontId="37" fillId="24" borderId="12" xfId="0" applyFont="1" applyFill="1" applyBorder="1" applyAlignment="1">
      <alignment vertical="center" wrapText="1"/>
    </xf>
    <xf numFmtId="187" fontId="25" fillId="0" borderId="0" xfId="0" applyNumberFormat="1" applyFont="1" applyBorder="1" applyAlignment="1">
      <alignment horizontal="right" vertical="center"/>
    </xf>
    <xf numFmtId="41" fontId="28" fillId="0" borderId="18" xfId="0" applyNumberFormat="1" applyFont="1" applyBorder="1" applyAlignment="1">
      <alignment vertical="center"/>
    </xf>
    <xf numFmtId="178" fontId="28" fillId="0" borderId="0" xfId="0" applyNumberFormat="1" applyFont="1" applyBorder="1" applyAlignment="1">
      <alignment horizontal="right" vertical="center"/>
    </xf>
    <xf numFmtId="0" fontId="28" fillId="0" borderId="0" xfId="0" applyFont="1" applyBorder="1" applyAlignment="1">
      <alignment horizontal="right" vertical="center"/>
    </xf>
    <xf numFmtId="41" fontId="28" fillId="0" borderId="0" xfId="0" applyNumberFormat="1" applyFont="1" applyBorder="1" applyAlignment="1">
      <alignment vertical="center"/>
    </xf>
    <xf numFmtId="178" fontId="25" fillId="24" borderId="0" xfId="0" applyNumberFormat="1" applyFont="1" applyFill="1" applyBorder="1" applyAlignment="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27" fillId="0" borderId="0" xfId="0" applyFont="1" applyAlignment="1">
      <alignment horizontal="left" vertical="center"/>
    </xf>
    <xf numFmtId="0" fontId="27" fillId="0" borderId="10" xfId="0" applyFont="1" applyBorder="1" applyAlignment="1">
      <alignment horizontal="left" vertical="center"/>
    </xf>
    <xf numFmtId="0" fontId="27" fillId="0" borderId="10" xfId="0" applyFont="1" applyBorder="1" applyAlignment="1">
      <alignment horizontal="right" vertical="center"/>
    </xf>
    <xf numFmtId="0" fontId="25" fillId="0" borderId="26"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27" xfId="0" applyFont="1" applyBorder="1" applyAlignment="1">
      <alignment horizontal="center" vertical="center" wrapText="1"/>
    </xf>
    <xf numFmtId="0" fontId="27" fillId="0" borderId="0" xfId="0" applyFont="1" applyAlignment="1">
      <alignment horizontal="left"/>
    </xf>
    <xf numFmtId="0" fontId="27" fillId="0" borderId="23" xfId="0" applyFont="1" applyBorder="1" applyAlignment="1">
      <alignment horizontal="center"/>
    </xf>
    <xf numFmtId="0" fontId="27" fillId="0" borderId="12" xfId="0" applyFont="1" applyBorder="1" applyAlignment="1">
      <alignment horizontal="left"/>
    </xf>
    <xf numFmtId="178" fontId="27" fillId="0" borderId="12" xfId="0" applyNumberFormat="1" applyFont="1" applyBorder="1" applyAlignment="1">
      <alignment horizontal="right" vertical="center"/>
    </xf>
    <xf numFmtId="178" fontId="27" fillId="0" borderId="24" xfId="0" applyNumberFormat="1" applyFont="1" applyBorder="1" applyAlignment="1">
      <alignment horizontal="right" vertical="center"/>
    </xf>
    <xf numFmtId="0" fontId="59" fillId="0" borderId="12" xfId="0" applyFont="1" applyBorder="1" applyAlignment="1">
      <alignment horizontal="left"/>
    </xf>
    <xf numFmtId="0" fontId="27" fillId="0" borderId="12" xfId="0" applyFont="1" applyBorder="1" applyAlignment="1">
      <alignment horizontal="center"/>
    </xf>
    <xf numFmtId="178" fontId="27" fillId="0" borderId="17" xfId="0" applyNumberFormat="1" applyFont="1" applyBorder="1" applyAlignment="1">
      <alignment horizontal="right" vertical="center"/>
    </xf>
    <xf numFmtId="0" fontId="40" fillId="0" borderId="28" xfId="0" applyFont="1" applyBorder="1" applyAlignment="1">
      <alignment horizontal="center"/>
    </xf>
    <xf numFmtId="178" fontId="40" fillId="0" borderId="18" xfId="0" applyNumberFormat="1" applyFont="1" applyBorder="1" applyAlignment="1">
      <alignment horizontal="right" vertical="center"/>
    </xf>
    <xf numFmtId="178" fontId="40" fillId="0" borderId="25" xfId="0" applyNumberFormat="1" applyFont="1" applyBorder="1" applyAlignment="1">
      <alignment horizontal="right" vertical="center"/>
    </xf>
    <xf numFmtId="0" fontId="40" fillId="0" borderId="0" xfId="0" applyFont="1" applyAlignment="1">
      <alignment horizontal="left"/>
    </xf>
    <xf numFmtId="0" fontId="25" fillId="0" borderId="0" xfId="0" applyFont="1" applyBorder="1" applyAlignment="1">
      <alignment horizontal="left"/>
    </xf>
    <xf numFmtId="0" fontId="28" fillId="0" borderId="0" xfId="0" applyFont="1" applyAlignment="1">
      <alignment horizontal="left"/>
    </xf>
    <xf numFmtId="0" fontId="25" fillId="0" borderId="0" xfId="0" applyFont="1" applyBorder="1" applyAlignment="1">
      <alignment wrapText="1"/>
    </xf>
    <xf numFmtId="0" fontId="25" fillId="0" borderId="0" xfId="0" applyFont="1" applyAlignment="1">
      <alignment horizontal="center" vertical="top"/>
    </xf>
    <xf numFmtId="0" fontId="28" fillId="0" borderId="0" xfId="0" applyFont="1" applyAlignment="1">
      <alignment horizontal="center"/>
    </xf>
    <xf numFmtId="0" fontId="27" fillId="0" borderId="0" xfId="0" applyFont="1" applyBorder="1" applyAlignment="1">
      <alignment vertical="center"/>
    </xf>
    <xf numFmtId="0" fontId="27" fillId="0" borderId="0" xfId="0" applyFont="1"/>
    <xf numFmtId="0" fontId="27" fillId="0" borderId="12" xfId="0" applyFont="1" applyBorder="1" applyAlignment="1">
      <alignment horizontal="center" vertical="center"/>
    </xf>
    <xf numFmtId="0" fontId="25" fillId="0" borderId="12" xfId="0" applyFont="1" applyBorder="1" applyAlignment="1">
      <alignment wrapText="1"/>
    </xf>
    <xf numFmtId="177" fontId="25" fillId="0" borderId="12" xfId="0" applyNumberFormat="1" applyFont="1" applyBorder="1" applyAlignment="1">
      <alignment horizontal="left" wrapText="1"/>
    </xf>
    <xf numFmtId="0" fontId="25" fillId="0" borderId="12" xfId="0" applyFont="1" applyBorder="1" applyAlignment="1">
      <alignment horizontal="center" wrapText="1"/>
    </xf>
    <xf numFmtId="41" fontId="25" fillId="0" borderId="12" xfId="0" applyNumberFormat="1" applyFont="1" applyBorder="1" applyAlignment="1">
      <alignment vertical="center"/>
    </xf>
    <xf numFmtId="0" fontId="36" fillId="0" borderId="0" xfId="0" applyFont="1" applyBorder="1" applyAlignment="1">
      <alignment horizontal="center"/>
    </xf>
    <xf numFmtId="0" fontId="42" fillId="0" borderId="0" xfId="0" applyFont="1" applyBorder="1" applyAlignment="1">
      <alignment horizontal="left"/>
    </xf>
    <xf numFmtId="177" fontId="25" fillId="0" borderId="0" xfId="0" applyNumberFormat="1" applyFont="1" applyBorder="1" applyAlignment="1">
      <alignment horizontal="left" wrapText="1"/>
    </xf>
    <xf numFmtId="177" fontId="25" fillId="0" borderId="0" xfId="0" applyNumberFormat="1" applyFont="1" applyBorder="1" applyAlignment="1">
      <alignment horizontal="center" wrapText="1"/>
    </xf>
    <xf numFmtId="177" fontId="25" fillId="0" borderId="0" xfId="0" applyNumberFormat="1" applyFont="1" applyBorder="1"/>
    <xf numFmtId="0" fontId="27" fillId="0" borderId="0" xfId="0" applyFont="1" applyBorder="1"/>
    <xf numFmtId="0" fontId="27" fillId="0" borderId="0" xfId="0" applyFont="1" applyBorder="1" applyAlignment="1">
      <alignment horizontal="center"/>
    </xf>
    <xf numFmtId="0" fontId="40" fillId="0" borderId="0" xfId="0" applyFont="1" applyAlignment="1">
      <alignment horizontal="right" vertical="top"/>
    </xf>
    <xf numFmtId="0" fontId="37" fillId="0" borderId="0" xfId="0" applyFont="1" applyBorder="1" applyAlignment="1">
      <alignment vertical="top" wrapText="1"/>
    </xf>
    <xf numFmtId="3" fontId="27" fillId="0" borderId="0" xfId="94" applyNumberFormat="1" applyFont="1" applyAlignment="1">
      <alignment/>
      <protection/>
    </xf>
    <xf numFmtId="0" fontId="27" fillId="0" borderId="0" xfId="94" applyFont="1" applyAlignment="1">
      <alignment horizontal="centerContinuous"/>
      <protection/>
    </xf>
    <xf numFmtId="0" fontId="25" fillId="0" borderId="0" xfId="94" applyFont="1">
      <alignment/>
      <protection/>
    </xf>
    <xf numFmtId="3" fontId="40" fillId="0" borderId="0" xfId="94" applyNumberFormat="1" applyFont="1" applyAlignment="1">
      <alignment/>
      <protection/>
    </xf>
    <xf numFmtId="0" fontId="27" fillId="0" borderId="0" xfId="94" applyFont="1" applyAlignment="1">
      <alignment horizontal="center"/>
      <protection/>
    </xf>
    <xf numFmtId="3" fontId="27" fillId="0" borderId="0" xfId="94" applyNumberFormat="1" applyFont="1">
      <alignment/>
      <protection/>
    </xf>
    <xf numFmtId="3" fontId="44" fillId="0" borderId="0" xfId="94" applyNumberFormat="1" applyFont="1" applyAlignment="1">
      <alignment horizontal="right" vertical="center"/>
      <protection/>
    </xf>
    <xf numFmtId="0" fontId="44" fillId="0" borderId="12" xfId="94" applyFont="1" applyBorder="1" applyAlignment="1">
      <alignment horizontal="center" vertical="center" wrapText="1"/>
      <protection/>
    </xf>
    <xf numFmtId="0" fontId="44" fillId="0" borderId="0" xfId="94" applyFont="1" applyAlignment="1">
      <alignment vertical="center" wrapText="1"/>
      <protection/>
    </xf>
    <xf numFmtId="0" fontId="60" fillId="0" borderId="0" xfId="0" applyFont="1" applyAlignment="1">
      <alignment vertical="center" wrapText="1"/>
    </xf>
    <xf numFmtId="0" fontId="27" fillId="0" borderId="12" xfId="94" applyFont="1" applyBorder="1" applyAlignment="1">
      <alignment horizontal="center" vertical="center"/>
      <protection/>
    </xf>
    <xf numFmtId="0" fontId="44" fillId="0" borderId="12" xfId="94" applyFont="1" applyBorder="1" applyAlignment="1">
      <alignment horizontal="center" vertical="center"/>
      <protection/>
    </xf>
    <xf numFmtId="177" fontId="46" fillId="0" borderId="12" xfId="94" applyNumberFormat="1" applyFont="1" applyBorder="1" applyAlignment="1">
      <alignment horizontal="right" vertical="center"/>
      <protection/>
    </xf>
    <xf numFmtId="0" fontId="48" fillId="0" borderId="12" xfId="94" applyFont="1" applyBorder="1" applyAlignment="1">
      <alignment vertical="center" wrapText="1"/>
      <protection/>
    </xf>
    <xf numFmtId="0" fontId="25" fillId="0" borderId="12" xfId="94" applyFont="1" applyBorder="1" applyAlignment="1">
      <alignment vertical="top" wrapText="1"/>
      <protection/>
    </xf>
    <xf numFmtId="0" fontId="27" fillId="0" borderId="0" xfId="94" applyFont="1" applyAlignment="1">
      <alignment vertical="center"/>
      <protection/>
    </xf>
    <xf numFmtId="0" fontId="27" fillId="0" borderId="12" xfId="94" applyFont="1" applyBorder="1" applyAlignment="1">
      <alignment horizontal="center" vertical="center" wrapText="1"/>
      <protection/>
    </xf>
    <xf numFmtId="0" fontId="25" fillId="0" borderId="12" xfId="94" applyFont="1" applyBorder="1">
      <alignment/>
      <protection/>
    </xf>
    <xf numFmtId="177" fontId="27" fillId="0" borderId="12" xfId="94" applyNumberFormat="1" applyFont="1" applyBorder="1" applyAlignment="1">
      <alignment horizontal="center" vertical="center" wrapText="1"/>
      <protection/>
    </xf>
    <xf numFmtId="0" fontId="25" fillId="0" borderId="12" xfId="94" applyFont="1" applyBorder="1" applyAlignment="1">
      <alignment vertical="center" wrapText="1"/>
      <protection/>
    </xf>
    <xf numFmtId="0" fontId="27" fillId="0" borderId="12" xfId="94" applyFont="1" applyBorder="1" applyAlignment="1">
      <alignment horizontal="center"/>
      <protection/>
    </xf>
    <xf numFmtId="176" fontId="46" fillId="0" borderId="12" xfId="139" applyNumberFormat="1" applyFont="1" applyBorder="1" applyAlignment="1">
      <alignment horizontal="right" vertical="center"/>
    </xf>
    <xf numFmtId="0" fontId="27" fillId="0" borderId="12" xfId="94" applyFont="1" applyBorder="1">
      <alignment/>
      <protection/>
    </xf>
    <xf numFmtId="0" fontId="27" fillId="0" borderId="0" xfId="94" applyFont="1" applyBorder="1">
      <alignment/>
      <protection/>
    </xf>
    <xf numFmtId="0" fontId="27" fillId="0" borderId="0" xfId="0" applyFont="1" applyBorder="1" applyAlignment="1">
      <alignment horizontal="left"/>
    </xf>
    <xf numFmtId="0" fontId="27" fillId="0" borderId="12" xfId="0" applyFont="1" applyBorder="1" applyAlignment="1">
      <alignment horizontal="center" vertical="center" wrapText="1"/>
    </xf>
    <xf numFmtId="41" fontId="25" fillId="0" borderId="12" xfId="139" applyNumberFormat="1" applyFont="1" applyBorder="1" applyAlignment="1">
      <alignment vertical="center" wrapText="1"/>
    </xf>
    <xf numFmtId="41" fontId="27" fillId="0" borderId="12" xfId="139" applyNumberFormat="1" applyFont="1" applyBorder="1" applyAlignment="1">
      <alignment vertical="center" wrapText="1"/>
    </xf>
    <xf numFmtId="176" fontId="25" fillId="0" borderId="12" xfId="139" applyNumberFormat="1" applyFont="1" applyBorder="1" applyAlignment="1">
      <alignment vertical="center" wrapText="1"/>
    </xf>
    <xf numFmtId="0" fontId="27" fillId="0" borderId="0" xfId="0" applyFont="1" applyAlignment="1">
      <alignment vertical="center" wrapText="1"/>
    </xf>
    <xf numFmtId="41" fontId="25" fillId="0" borderId="12" xfId="0" applyNumberFormat="1" applyFont="1" applyBorder="1" applyAlignment="1">
      <alignment wrapText="1"/>
    </xf>
    <xf numFmtId="41" fontId="25" fillId="0" borderId="12" xfId="0" applyNumberFormat="1" applyFont="1" applyBorder="1"/>
    <xf numFmtId="0" fontId="61" fillId="0" borderId="12" xfId="0" applyFont="1" applyBorder="1" applyAlignment="1">
      <alignment wrapText="1"/>
    </xf>
    <xf numFmtId="0" fontId="36" fillId="0" borderId="0" xfId="0" applyFont="1" applyBorder="1" applyAlignment="1">
      <alignment horizontal="center" vertical="center"/>
    </xf>
    <xf numFmtId="177" fontId="25" fillId="0" borderId="0" xfId="0" applyNumberFormat="1" applyFont="1" applyBorder="1" applyAlignment="1">
      <alignment horizontal="right" vertical="center" wrapText="1"/>
    </xf>
    <xf numFmtId="177" fontId="25" fillId="0" borderId="29" xfId="0" applyNumberFormat="1" applyFont="1" applyBorder="1" applyAlignment="1">
      <alignment horizontal="left" vertical="center"/>
    </xf>
    <xf numFmtId="177" fontId="25" fillId="0" borderId="0" xfId="0" applyNumberFormat="1" applyFont="1" applyBorder="1" applyAlignment="1">
      <alignment horizontal="center" vertical="center" wrapText="1"/>
    </xf>
    <xf numFmtId="0" fontId="28" fillId="0" borderId="0" xfId="0" applyFont="1" applyAlignment="1">
      <alignment horizontal="right" vertical="center"/>
    </xf>
    <xf numFmtId="0" fontId="58" fillId="0" borderId="0" xfId="0" applyFont="1" applyFill="1"/>
    <xf numFmtId="0" fontId="63" fillId="0" borderId="0" xfId="0" applyFont="1" applyFill="1"/>
    <xf numFmtId="176" fontId="58" fillId="0" borderId="0" xfId="139" applyNumberFormat="1" applyFont="1" applyFill="1"/>
    <xf numFmtId="0" fontId="65" fillId="0" borderId="0" xfId="0" applyFont="1" applyFill="1" applyBorder="1" applyAlignment="1">
      <alignment horizontal="right" vertical="center"/>
    </xf>
    <xf numFmtId="0" fontId="66" fillId="0" borderId="0" xfId="0" applyFont="1" applyFill="1"/>
    <xf numFmtId="0" fontId="67" fillId="0" borderId="0" xfId="0" applyFont="1" applyFill="1"/>
    <xf numFmtId="0" fontId="58" fillId="0" borderId="0" xfId="0" applyFont="1" applyFill="1" applyAlignment="1">
      <alignment horizontal="right"/>
    </xf>
    <xf numFmtId="0" fontId="65" fillId="0" borderId="0" xfId="0" applyFont="1" applyFill="1"/>
    <xf numFmtId="0" fontId="68" fillId="0" borderId="12" xfId="0" applyFont="1" applyFill="1" applyBorder="1" applyAlignment="1">
      <alignment horizontal="center" vertical="center"/>
    </xf>
    <xf numFmtId="0" fontId="64" fillId="0" borderId="12" xfId="0" applyFont="1" applyFill="1" applyBorder="1" applyAlignment="1">
      <alignment vertical="center" wrapText="1"/>
    </xf>
    <xf numFmtId="177" fontId="25" fillId="0" borderId="12" xfId="0" applyNumberFormat="1" applyFont="1" applyFill="1" applyBorder="1" applyAlignment="1">
      <alignment horizontal="right" vertical="center"/>
    </xf>
    <xf numFmtId="177" fontId="55" fillId="0" borderId="12" xfId="0" applyNumberFormat="1" applyFont="1" applyFill="1" applyBorder="1" applyAlignment="1">
      <alignment horizontal="right" vertical="center"/>
    </xf>
    <xf numFmtId="177" fontId="69" fillId="0" borderId="12" xfId="0" applyNumberFormat="1" applyFont="1" applyFill="1" applyBorder="1" applyAlignment="1">
      <alignment horizontal="right" vertical="center"/>
    </xf>
    <xf numFmtId="176" fontId="64" fillId="0" borderId="12" xfId="139" applyNumberFormat="1" applyFont="1" applyFill="1" applyBorder="1" applyAlignment="1">
      <alignment horizontal="right" vertical="center" wrapText="1"/>
    </xf>
    <xf numFmtId="176" fontId="63" fillId="0" borderId="12" xfId="139" applyNumberFormat="1" applyFont="1" applyFill="1" applyBorder="1" applyAlignment="1">
      <alignment horizontal="right" vertical="center" wrapText="1"/>
    </xf>
    <xf numFmtId="0" fontId="58" fillId="0" borderId="0" xfId="0" applyFont="1" applyFill="1" applyAlignment="1">
      <alignment vertical="center"/>
    </xf>
    <xf numFmtId="176" fontId="58" fillId="0" borderId="0" xfId="139" applyNumberFormat="1" applyFont="1" applyFill="1" applyAlignment="1">
      <alignment vertical="center"/>
    </xf>
    <xf numFmtId="0" fontId="27" fillId="0" borderId="12" xfId="0" applyFont="1" applyFill="1" applyBorder="1" applyAlignment="1">
      <alignment vertical="center" wrapText="1"/>
    </xf>
    <xf numFmtId="41" fontId="25" fillId="0" borderId="12" xfId="152" applyNumberFormat="1" applyFont="1" applyFill="1" applyBorder="1" applyAlignment="1">
      <alignment horizontal="right" vertical="center"/>
    </xf>
    <xf numFmtId="177" fontId="27" fillId="0" borderId="12" xfId="0" applyNumberFormat="1" applyFont="1" applyFill="1" applyBorder="1" applyAlignment="1">
      <alignment horizontal="right" vertical="center"/>
    </xf>
    <xf numFmtId="0" fontId="42" fillId="0" borderId="12" xfId="0" applyFont="1" applyFill="1" applyBorder="1" applyAlignment="1">
      <alignment horizontal="center" vertical="center"/>
    </xf>
    <xf numFmtId="41" fontId="25" fillId="0" borderId="12" xfId="0" applyNumberFormat="1" applyFont="1" applyFill="1" applyBorder="1" applyAlignment="1">
      <alignment horizontal="right" vertical="center"/>
    </xf>
    <xf numFmtId="41" fontId="55" fillId="0" borderId="12" xfId="0" applyNumberFormat="1" applyFont="1" applyFill="1" applyBorder="1" applyAlignment="1">
      <alignment horizontal="right" vertical="center"/>
    </xf>
    <xf numFmtId="176" fontId="27" fillId="0" borderId="12" xfId="139" applyNumberFormat="1" applyFont="1" applyFill="1" applyBorder="1" applyAlignment="1">
      <alignment horizontal="right" vertical="center" wrapText="1"/>
    </xf>
    <xf numFmtId="176" fontId="48" fillId="0" borderId="12" xfId="139" applyNumberFormat="1" applyFont="1" applyFill="1" applyBorder="1" applyAlignment="1">
      <alignment horizontal="right" vertical="center" wrapText="1"/>
    </xf>
    <xf numFmtId="0" fontId="25" fillId="0" borderId="0" xfId="0" applyFont="1" applyFill="1" applyAlignment="1">
      <alignment vertical="center"/>
    </xf>
    <xf numFmtId="176" fontId="25" fillId="0" borderId="0" xfId="139" applyNumberFormat="1" applyFont="1" applyFill="1" applyAlignment="1">
      <alignment vertical="center"/>
    </xf>
    <xf numFmtId="0" fontId="27" fillId="24" borderId="12" xfId="0" applyFont="1" applyFill="1" applyBorder="1" applyAlignment="1">
      <alignment vertical="center" wrapText="1"/>
    </xf>
    <xf numFmtId="3" fontId="25" fillId="24" borderId="12" xfId="0" applyNumberFormat="1" applyFont="1" applyFill="1" applyBorder="1" applyAlignment="1">
      <alignment vertical="center" wrapText="1"/>
    </xf>
    <xf numFmtId="176" fontId="40" fillId="0" borderId="12" xfId="139" applyNumberFormat="1" applyFont="1" applyFill="1" applyBorder="1" applyAlignment="1">
      <alignment horizontal="right" vertical="center" wrapText="1"/>
    </xf>
    <xf numFmtId="0" fontId="27" fillId="0" borderId="30" xfId="0" applyFont="1" applyFill="1" applyBorder="1" applyAlignment="1">
      <alignment vertical="center" wrapText="1"/>
    </xf>
    <xf numFmtId="176" fontId="40" fillId="0" borderId="31" xfId="139" applyNumberFormat="1" applyFont="1" applyFill="1" applyBorder="1" applyAlignment="1">
      <alignment horizontal="right" vertical="center" wrapText="1"/>
    </xf>
    <xf numFmtId="176" fontId="48" fillId="0" borderId="31" xfId="139" applyNumberFormat="1" applyFont="1" applyFill="1" applyBorder="1" applyAlignment="1">
      <alignment horizontal="right" vertical="center" wrapText="1"/>
    </xf>
    <xf numFmtId="176" fontId="41" fillId="0" borderId="0" xfId="139" applyNumberFormat="1" applyFont="1" applyFill="1" applyAlignment="1">
      <alignment horizontal="left" vertical="center" wrapText="1"/>
    </xf>
    <xf numFmtId="0" fontId="27" fillId="0" borderId="12" xfId="0" applyFont="1" applyFill="1" applyBorder="1" applyAlignment="1">
      <alignment horizontal="left" vertical="center" wrapText="1"/>
    </xf>
    <xf numFmtId="177" fontId="25" fillId="0" borderId="12" xfId="0" applyNumberFormat="1" applyFont="1" applyFill="1" applyBorder="1" applyAlignment="1">
      <alignment vertical="center"/>
    </xf>
    <xf numFmtId="0" fontId="43" fillId="0" borderId="0" xfId="0" applyFont="1" applyFill="1" applyAlignment="1">
      <alignment horizontal="left" vertical="center" wrapText="1"/>
    </xf>
    <xf numFmtId="177" fontId="71" fillId="0" borderId="12" xfId="0" applyNumberFormat="1" applyFont="1" applyFill="1" applyBorder="1" applyAlignment="1">
      <alignment horizontal="right" vertical="center"/>
    </xf>
    <xf numFmtId="0" fontId="66" fillId="0" borderId="0" xfId="0" applyFont="1" applyFill="1" applyAlignment="1">
      <alignment vertical="center" wrapText="1"/>
    </xf>
    <xf numFmtId="0" fontId="25" fillId="0" borderId="0" xfId="0" applyFont="1" applyFill="1" applyAlignment="1">
      <alignment horizontal="center" vertical="center"/>
    </xf>
    <xf numFmtId="176" fontId="25" fillId="0" borderId="0" xfId="139" applyNumberFormat="1" applyFont="1" applyFill="1" applyAlignment="1">
      <alignment horizontal="center" vertical="center"/>
    </xf>
    <xf numFmtId="0" fontId="42" fillId="0" borderId="12" xfId="0" applyFont="1" applyFill="1" applyBorder="1" applyAlignment="1">
      <alignment horizontal="center" vertical="center" wrapText="1"/>
    </xf>
    <xf numFmtId="177" fontId="58" fillId="25" borderId="12" xfId="0" applyNumberFormat="1" applyFont="1" applyFill="1" applyBorder="1" applyAlignment="1">
      <alignment horizontal="right" vertical="center"/>
    </xf>
    <xf numFmtId="177" fontId="58" fillId="0" borderId="12" xfId="0" applyNumberFormat="1" applyFont="1" applyFill="1" applyBorder="1" applyAlignment="1">
      <alignment horizontal="right" vertical="center"/>
    </xf>
    <xf numFmtId="177" fontId="74" fillId="25" borderId="12" xfId="0" applyNumberFormat="1" applyFont="1" applyFill="1" applyBorder="1" applyAlignment="1">
      <alignment horizontal="right" vertical="center"/>
    </xf>
    <xf numFmtId="177" fontId="69" fillId="25" borderId="12" xfId="0" applyNumberFormat="1" applyFont="1" applyFill="1" applyBorder="1" applyAlignment="1">
      <alignment horizontal="right" vertical="center"/>
    </xf>
    <xf numFmtId="176" fontId="73" fillId="0" borderId="12" xfId="139" applyNumberFormat="1" applyFont="1" applyFill="1" applyBorder="1" applyAlignment="1">
      <alignment horizontal="right" vertical="center" wrapText="1"/>
    </xf>
    <xf numFmtId="176" fontId="76" fillId="0" borderId="12" xfId="139" applyNumberFormat="1" applyFont="1" applyFill="1" applyBorder="1" applyAlignment="1">
      <alignment horizontal="right" vertical="center" wrapText="1"/>
    </xf>
    <xf numFmtId="0" fontId="75" fillId="0" borderId="0" xfId="0" applyFont="1" applyFill="1" applyAlignment="1">
      <alignment vertical="center"/>
    </xf>
    <xf numFmtId="176" fontId="75" fillId="0" borderId="0" xfId="139" applyNumberFormat="1" applyFont="1" applyFill="1" applyAlignment="1">
      <alignment vertical="center"/>
    </xf>
    <xf numFmtId="0" fontId="70" fillId="0" borderId="0" xfId="0" applyFont="1" applyFill="1"/>
    <xf numFmtId="0" fontId="65" fillId="0" borderId="0" xfId="0" applyFont="1" applyFill="1" applyAlignment="1">
      <alignment horizontal="right"/>
    </xf>
    <xf numFmtId="177" fontId="64" fillId="0" borderId="0" xfId="0" applyNumberFormat="1" applyFont="1" applyFill="1" applyBorder="1" applyAlignment="1">
      <alignment horizontal="right" vertical="center"/>
    </xf>
    <xf numFmtId="0" fontId="25" fillId="0" borderId="13" xfId="0" applyFont="1" applyBorder="1" applyAlignment="1">
      <alignment horizontal="center"/>
    </xf>
    <xf numFmtId="0" fontId="25" fillId="0" borderId="32" xfId="0" applyFont="1" applyBorder="1" applyAlignment="1">
      <alignment horizontal="center"/>
    </xf>
    <xf numFmtId="0" fontId="25" fillId="0" borderId="33" xfId="0" applyFont="1" applyBorder="1" applyAlignment="1">
      <alignment horizontal="center" vertical="center" wrapText="1"/>
    </xf>
    <xf numFmtId="0" fontId="25" fillId="0" borderId="31" xfId="0" applyFont="1" applyBorder="1" applyAlignment="1">
      <alignment horizontal="center" vertical="center" wrapText="1"/>
    </xf>
    <xf numFmtId="176" fontId="25" fillId="0" borderId="11" xfId="139" applyNumberFormat="1" applyFont="1" applyBorder="1" applyAlignment="1">
      <alignment horizontal="center" vertical="center" wrapText="1"/>
    </xf>
    <xf numFmtId="176" fontId="25" fillId="0" borderId="12" xfId="139" applyNumberFormat="1" applyFont="1" applyBorder="1" applyAlignment="1">
      <alignment horizontal="center" vertical="center" wrapText="1"/>
    </xf>
    <xf numFmtId="0" fontId="25" fillId="0" borderId="13" xfId="0" applyFont="1" applyBorder="1" applyAlignment="1">
      <alignment horizontal="center" wrapText="1"/>
    </xf>
    <xf numFmtId="0" fontId="25" fillId="0" borderId="32" xfId="0" applyFont="1" applyBorder="1" applyAlignment="1">
      <alignment horizont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13" xfId="0" applyFont="1" applyBorder="1" applyAlignment="1">
      <alignment/>
    </xf>
    <xf numFmtId="0" fontId="25" fillId="0" borderId="32" xfId="0" applyFont="1" applyBorder="1" applyAlignment="1">
      <alignment/>
    </xf>
    <xf numFmtId="0" fontId="25" fillId="0" borderId="0" xfId="0" applyFont="1" applyAlignment="1">
      <alignment horizontal="right"/>
    </xf>
    <xf numFmtId="0" fontId="26" fillId="0" borderId="0" xfId="0" applyFont="1" applyAlignment="1">
      <alignment horizontal="center"/>
    </xf>
    <xf numFmtId="0" fontId="25" fillId="0" borderId="16"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1" xfId="0" applyFont="1" applyBorder="1" applyAlignment="1">
      <alignment horizontal="center"/>
    </xf>
    <xf numFmtId="0" fontId="25" fillId="0" borderId="40" xfId="0" applyFont="1" applyBorder="1" applyAlignment="1">
      <alignment horizontal="center"/>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Border="1" applyAlignment="1">
      <alignment horizontal="left" vertical="top" wrapText="1"/>
    </xf>
    <xf numFmtId="0" fontId="32" fillId="0" borderId="0" xfId="0" applyFont="1" applyBorder="1" applyAlignment="1">
      <alignment horizontal="left" vertical="top" wrapText="1"/>
    </xf>
    <xf numFmtId="0" fontId="25" fillId="0" borderId="0" xfId="0" applyFont="1" applyAlignment="1">
      <alignment horizontal="left" vertical="top" wrapText="1"/>
    </xf>
    <xf numFmtId="0" fontId="27" fillId="0" borderId="0" xfId="0" applyFont="1" applyAlignment="1">
      <alignment horizontal="center"/>
    </xf>
    <xf numFmtId="0" fontId="25" fillId="0" borderId="0" xfId="0" applyFont="1" applyAlignment="1">
      <alignment horizontal="left"/>
    </xf>
    <xf numFmtId="0" fontId="25" fillId="0" borderId="18" xfId="0" applyFont="1" applyBorder="1" applyAlignment="1">
      <alignment horizontal="center" vertical="center" wrapText="1"/>
    </xf>
    <xf numFmtId="0" fontId="25" fillId="0" borderId="13" xfId="0" applyFont="1" applyBorder="1" applyAlignment="1">
      <alignment horizontal="left" vertical="center" wrapText="1"/>
    </xf>
    <xf numFmtId="0" fontId="25" fillId="0" borderId="32" xfId="0" applyFont="1" applyBorder="1" applyAlignment="1">
      <alignment horizontal="left" vertical="center" wrapText="1"/>
    </xf>
    <xf numFmtId="0" fontId="25" fillId="0" borderId="14" xfId="0" applyFont="1" applyBorder="1" applyAlignment="1">
      <alignment horizontal="center"/>
    </xf>
    <xf numFmtId="0" fontId="25" fillId="0" borderId="24" xfId="0" applyFont="1" applyBorder="1" applyAlignment="1">
      <alignment horizontal="center"/>
    </xf>
    <xf numFmtId="0" fontId="25" fillId="0" borderId="0" xfId="0" applyFont="1" applyBorder="1" applyAlignment="1">
      <alignment vertical="top" wrapText="1"/>
    </xf>
    <xf numFmtId="0" fontId="25" fillId="0" borderId="0" xfId="0" applyFont="1" applyAlignment="1">
      <alignment vertical="top" wrapText="1"/>
    </xf>
    <xf numFmtId="0" fontId="28" fillId="0" borderId="22" xfId="0" applyFont="1" applyBorder="1" applyAlignment="1">
      <alignment horizontal="right" vertical="center"/>
    </xf>
    <xf numFmtId="180" fontId="28" fillId="0" borderId="23" xfId="142" applyNumberFormat="1" applyFont="1" applyBorder="1" applyAlignment="1">
      <alignment horizontal="right" vertical="center"/>
    </xf>
    <xf numFmtId="0" fontId="25" fillId="0" borderId="12" xfId="0" applyFont="1" applyBorder="1" applyAlignment="1">
      <alignment horizontal="right" vertical="center"/>
    </xf>
    <xf numFmtId="41" fontId="28" fillId="0" borderId="28" xfId="0" applyNumberFormat="1" applyFont="1" applyBorder="1" applyAlignment="1">
      <alignment horizontal="right" vertical="center"/>
    </xf>
    <xf numFmtId="0" fontId="25" fillId="0" borderId="18" xfId="0" applyFont="1" applyBorder="1" applyAlignment="1">
      <alignment horizontal="right" vertical="center"/>
    </xf>
    <xf numFmtId="0" fontId="25" fillId="0" borderId="23" xfId="0" applyFont="1" applyFill="1" applyBorder="1" applyAlignment="1">
      <alignment horizontal="center" vertical="center" textRotation="255"/>
    </xf>
    <xf numFmtId="0" fontId="25" fillId="0" borderId="23" xfId="0" applyFont="1" applyFill="1" applyBorder="1" applyAlignment="1">
      <alignment vertical="center" textRotation="255"/>
    </xf>
    <xf numFmtId="0" fontId="25" fillId="0" borderId="12" xfId="0" applyFont="1" applyFill="1" applyBorder="1" applyAlignment="1">
      <alignment horizontal="right" vertical="center"/>
    </xf>
    <xf numFmtId="0" fontId="28" fillId="0" borderId="23" xfId="0" applyFont="1" applyBorder="1" applyAlignment="1">
      <alignment horizontal="right" vertical="center"/>
    </xf>
    <xf numFmtId="0" fontId="25" fillId="24" borderId="23" xfId="0" applyFont="1" applyFill="1" applyBorder="1" applyAlignment="1">
      <alignment vertical="center" textRotation="255"/>
    </xf>
    <xf numFmtId="0" fontId="25" fillId="0" borderId="23" xfId="0" applyFont="1" applyBorder="1" applyAlignment="1">
      <alignment vertical="center"/>
    </xf>
    <xf numFmtId="0" fontId="25" fillId="24" borderId="12" xfId="0" applyFont="1" applyFill="1" applyBorder="1" applyAlignment="1">
      <alignment horizontal="right" vertical="center"/>
    </xf>
    <xf numFmtId="0" fontId="58" fillId="0" borderId="23" xfId="0" applyFont="1" applyFill="1" applyBorder="1" applyAlignment="1">
      <alignment vertical="center" textRotation="255"/>
    </xf>
    <xf numFmtId="0" fontId="25" fillId="0" borderId="23" xfId="0" applyFont="1" applyFill="1" applyBorder="1" applyAlignment="1">
      <alignment vertical="center"/>
    </xf>
    <xf numFmtId="0" fontId="25" fillId="24" borderId="23" xfId="0" applyFont="1" applyFill="1" applyBorder="1" applyAlignment="1">
      <alignment vertical="center"/>
    </xf>
    <xf numFmtId="0" fontId="37" fillId="0" borderId="23" xfId="0" applyFont="1" applyFill="1" applyBorder="1" applyAlignment="1">
      <alignment vertical="top" textRotation="255" wrapText="1"/>
    </xf>
    <xf numFmtId="0" fontId="25" fillId="0" borderId="23" xfId="0" applyFont="1" applyFill="1" applyBorder="1" applyAlignment="1">
      <alignment vertical="center" wrapText="1"/>
    </xf>
    <xf numFmtId="0" fontId="40" fillId="24" borderId="23" xfId="0" applyFont="1" applyFill="1" applyBorder="1" applyAlignment="1">
      <alignment horizontal="right" vertical="center"/>
    </xf>
    <xf numFmtId="0" fontId="37" fillId="0" borderId="23" xfId="0" applyFont="1" applyFill="1" applyBorder="1" applyAlignment="1">
      <alignment vertical="center" textRotation="255"/>
    </xf>
    <xf numFmtId="178" fontId="25" fillId="24" borderId="12" xfId="0" applyNumberFormat="1" applyFont="1" applyFill="1" applyBorder="1" applyAlignment="1">
      <alignment horizontal="right" vertical="center"/>
    </xf>
    <xf numFmtId="180" fontId="40" fillId="24" borderId="23" xfId="142" applyNumberFormat="1" applyFont="1" applyFill="1" applyBorder="1" applyAlignment="1">
      <alignment horizontal="right" vertical="center"/>
    </xf>
    <xf numFmtId="0" fontId="25" fillId="0" borderId="23" xfId="0" applyFont="1" applyBorder="1" applyAlignment="1">
      <alignment vertical="center" textRotation="255"/>
    </xf>
    <xf numFmtId="0" fontId="36" fillId="0" borderId="0" xfId="0" applyFont="1" applyAlignment="1">
      <alignment horizontal="center" vertical="center"/>
    </xf>
    <xf numFmtId="0" fontId="25" fillId="0" borderId="26"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1" xfId="0" applyFont="1" applyBorder="1" applyAlignment="1">
      <alignment horizontal="center" vertical="center"/>
    </xf>
    <xf numFmtId="0" fontId="25" fillId="0" borderId="27" xfId="0" applyFont="1" applyBorder="1" applyAlignment="1">
      <alignment vertical="center"/>
    </xf>
    <xf numFmtId="0" fontId="25" fillId="0" borderId="23" xfId="0" applyNumberFormat="1" applyFont="1" applyFill="1" applyBorder="1" applyAlignment="1">
      <alignment vertical="center" textRotation="255"/>
    </xf>
    <xf numFmtId="0" fontId="25" fillId="0" borderId="23" xfId="0" applyFont="1" applyFill="1" applyBorder="1" applyAlignment="1">
      <alignment vertical="center" textRotation="255" wrapText="1"/>
    </xf>
    <xf numFmtId="0" fontId="25" fillId="0" borderId="26" xfId="0" applyFont="1" applyBorder="1" applyAlignment="1">
      <alignment horizontal="center" vertical="center"/>
    </xf>
    <xf numFmtId="0" fontId="25" fillId="0" borderId="11" xfId="0" applyFont="1" applyBorder="1" applyAlignment="1">
      <alignment vertical="center"/>
    </xf>
    <xf numFmtId="0" fontId="25" fillId="0" borderId="27" xfId="0" applyFont="1" applyBorder="1" applyAlignment="1" applyProtection="1">
      <alignment vertical="center"/>
      <protection locked="0"/>
    </xf>
    <xf numFmtId="0" fontId="28" fillId="24" borderId="23" xfId="0" applyFont="1" applyFill="1" applyBorder="1" applyAlignment="1">
      <alignment horizontal="right" vertical="center"/>
    </xf>
    <xf numFmtId="0" fontId="43" fillId="0" borderId="23" xfId="0" applyFont="1" applyFill="1" applyBorder="1" applyAlignment="1">
      <alignment horizontal="center" vertical="center" textRotation="255" wrapText="1"/>
    </xf>
    <xf numFmtId="0" fontId="25" fillId="0" borderId="23" xfId="0" applyFont="1" applyFill="1" applyBorder="1" applyAlignment="1">
      <alignment horizontal="center" vertical="center" textRotation="255" wrapText="1"/>
    </xf>
    <xf numFmtId="0" fontId="28" fillId="24" borderId="12" xfId="0" applyFont="1" applyFill="1" applyBorder="1" applyAlignment="1">
      <alignment horizontal="right" vertical="center"/>
    </xf>
    <xf numFmtId="0" fontId="25" fillId="24" borderId="23" xfId="0" applyFont="1" applyFill="1" applyBorder="1" applyAlignment="1">
      <alignment horizontal="center" vertical="center" textRotation="255"/>
    </xf>
    <xf numFmtId="0" fontId="28" fillId="0" borderId="12" xfId="0" applyFont="1" applyBorder="1" applyAlignment="1">
      <alignment horizontal="right" vertical="center"/>
    </xf>
    <xf numFmtId="178" fontId="28" fillId="0" borderId="28" xfId="0" applyNumberFormat="1" applyFont="1" applyBorder="1" applyAlignment="1">
      <alignment horizontal="right" vertical="center"/>
    </xf>
    <xf numFmtId="178" fontId="28" fillId="0" borderId="18" xfId="0" applyNumberFormat="1" applyFont="1" applyBorder="1" applyAlignment="1">
      <alignment horizontal="right" vertical="center"/>
    </xf>
    <xf numFmtId="0" fontId="27" fillId="0" borderId="41" xfId="0" applyFont="1" applyBorder="1" applyAlignment="1">
      <alignment horizontal="left" vertical="center" wrapText="1"/>
    </xf>
    <xf numFmtId="0" fontId="27" fillId="0" borderId="15" xfId="0" applyFont="1" applyBorder="1" applyAlignment="1">
      <alignment horizontal="left" vertical="center" wrapText="1"/>
    </xf>
    <xf numFmtId="0" fontId="27" fillId="0" borderId="32" xfId="0" applyFont="1" applyBorder="1" applyAlignment="1">
      <alignment horizontal="left" vertical="center" wrapText="1"/>
    </xf>
    <xf numFmtId="0" fontId="27" fillId="0" borderId="41" xfId="0" applyFont="1" applyBorder="1" applyAlignment="1">
      <alignment horizontal="left" vertical="center"/>
    </xf>
    <xf numFmtId="0" fontId="27" fillId="0" borderId="14" xfId="0" applyFont="1" applyBorder="1" applyAlignment="1">
      <alignment horizontal="left" vertical="center"/>
    </xf>
    <xf numFmtId="0" fontId="28" fillId="0" borderId="22" xfId="0" applyFont="1" applyBorder="1" applyAlignment="1">
      <alignment horizontal="left" vertical="center"/>
    </xf>
    <xf numFmtId="0" fontId="44" fillId="0" borderId="0" xfId="0" applyFont="1" applyAlignment="1">
      <alignment horizontal="center"/>
    </xf>
    <xf numFmtId="0" fontId="25" fillId="0" borderId="0" xfId="0" applyFont="1" applyAlignment="1">
      <alignment horizontal="center" vertical="center"/>
    </xf>
    <xf numFmtId="0" fontId="27" fillId="0" borderId="19" xfId="0" applyFont="1" applyBorder="1" applyAlignment="1">
      <alignment horizontal="right"/>
    </xf>
    <xf numFmtId="0" fontId="27" fillId="0" borderId="21" xfId="0" applyFont="1" applyBorder="1" applyAlignment="1">
      <alignment horizontal="right"/>
    </xf>
    <xf numFmtId="0" fontId="27" fillId="0" borderId="20" xfId="0" applyFont="1" applyBorder="1" applyAlignment="1">
      <alignment horizontal="right"/>
    </xf>
    <xf numFmtId="0" fontId="25" fillId="0" borderId="0" xfId="0" applyFont="1" applyBorder="1" applyAlignment="1">
      <alignment horizontal="left" vertical="center" wrapText="1"/>
    </xf>
    <xf numFmtId="0" fontId="25" fillId="0" borderId="42" xfId="0" applyFont="1" applyBorder="1" applyAlignment="1">
      <alignment horizontal="right"/>
    </xf>
    <xf numFmtId="0" fontId="40" fillId="0" borderId="0" xfId="0" applyFont="1" applyBorder="1" applyAlignment="1">
      <alignment horizontal="left"/>
    </xf>
    <xf numFmtId="0" fontId="25" fillId="0" borderId="12" xfId="0" applyFont="1" applyBorder="1" applyAlignment="1">
      <alignment horizontal="center" wrapText="1"/>
    </xf>
    <xf numFmtId="0" fontId="25" fillId="0" borderId="12" xfId="0" applyFont="1" applyBorder="1" applyAlignment="1">
      <alignment wrapText="1"/>
    </xf>
    <xf numFmtId="0" fontId="25" fillId="0" borderId="0" xfId="0" applyFont="1" applyBorder="1" applyAlignment="1">
      <alignment horizontal="center" wrapText="1"/>
    </xf>
    <xf numFmtId="0" fontId="25" fillId="0" borderId="14" xfId="0" applyFont="1" applyBorder="1" applyAlignment="1">
      <alignment horizontal="center" wrapText="1"/>
    </xf>
    <xf numFmtId="0" fontId="25" fillId="0" borderId="0" xfId="0" applyFont="1" applyBorder="1" applyAlignment="1">
      <alignment horizontal="right" vertical="center" wrapText="1"/>
    </xf>
    <xf numFmtId="0" fontId="25" fillId="0" borderId="0" xfId="0" applyFont="1" applyBorder="1" applyAlignment="1">
      <alignment horizontal="center"/>
    </xf>
    <xf numFmtId="0" fontId="36" fillId="0" borderId="13" xfId="0" applyFont="1" applyBorder="1" applyAlignment="1">
      <alignment horizontal="center" vertical="center"/>
    </xf>
    <xf numFmtId="0" fontId="36" fillId="0" borderId="15" xfId="0" applyFont="1" applyBorder="1" applyAlignment="1">
      <alignment horizontal="center" vertical="center"/>
    </xf>
    <xf numFmtId="0" fontId="25" fillId="0" borderId="14" xfId="0" applyFont="1" applyBorder="1" applyAlignment="1">
      <alignment horizontal="center" vertical="center"/>
    </xf>
    <xf numFmtId="177" fontId="25" fillId="0" borderId="13" xfId="0" applyNumberFormat="1" applyFont="1" applyBorder="1" applyAlignment="1">
      <alignment horizontal="center" wrapText="1"/>
    </xf>
    <xf numFmtId="177" fontId="25" fillId="0" borderId="15" xfId="0" applyNumberFormat="1" applyFont="1" applyBorder="1" applyAlignment="1">
      <alignment horizontal="center" wrapText="1"/>
    </xf>
    <xf numFmtId="177" fontId="25" fillId="0" borderId="14" xfId="0" applyNumberFormat="1" applyFont="1" applyBorder="1" applyAlignment="1">
      <alignment horizontal="center" wrapText="1"/>
    </xf>
    <xf numFmtId="3" fontId="36" fillId="0" borderId="0" xfId="94" applyNumberFormat="1" applyFont="1" applyBorder="1" applyAlignment="1">
      <alignment horizontal="center" vertical="center"/>
      <protection/>
    </xf>
    <xf numFmtId="3" fontId="46" fillId="0" borderId="0" xfId="94" applyNumberFormat="1" applyFont="1" applyBorder="1" applyAlignment="1">
      <alignment horizontal="center" vertical="center"/>
      <protection/>
    </xf>
    <xf numFmtId="0" fontId="36" fillId="0" borderId="12" xfId="94" applyFont="1" applyBorder="1" applyAlignment="1">
      <alignment horizontal="center" vertical="center"/>
      <protection/>
    </xf>
    <xf numFmtId="0" fontId="44" fillId="0" borderId="0" xfId="94" applyFont="1" applyBorder="1" applyAlignment="1">
      <alignment horizontal="left" vertical="center" wrapText="1"/>
      <protection/>
    </xf>
    <xf numFmtId="0" fontId="48" fillId="0" borderId="0" xfId="0" applyFont="1" applyBorder="1" applyAlignment="1">
      <alignment horizontal="left" vertical="center" wrapText="1"/>
    </xf>
    <xf numFmtId="0" fontId="27" fillId="0" borderId="16" xfId="0" applyFont="1" applyBorder="1" applyAlignment="1">
      <alignment horizontal="center" vertical="center" wrapText="1"/>
    </xf>
    <xf numFmtId="0" fontId="27" fillId="0" borderId="31" xfId="0" applyFont="1" applyBorder="1" applyAlignment="1">
      <alignment horizontal="center" vertical="center" wrapText="1"/>
    </xf>
    <xf numFmtId="0" fontId="36" fillId="0" borderId="14" xfId="0" applyFont="1" applyBorder="1" applyAlignment="1">
      <alignment horizontal="center" vertical="center"/>
    </xf>
    <xf numFmtId="177" fontId="25" fillId="0" borderId="13" xfId="0" applyNumberFormat="1" applyFont="1" applyBorder="1" applyAlignment="1">
      <alignment horizontal="center" vertical="center" wrapText="1"/>
    </xf>
    <xf numFmtId="177" fontId="25" fillId="0" borderId="15" xfId="0" applyNumberFormat="1" applyFont="1" applyBorder="1" applyAlignment="1">
      <alignment horizontal="center" vertical="center" wrapText="1"/>
    </xf>
    <xf numFmtId="177" fontId="25" fillId="0" borderId="14" xfId="0" applyNumberFormat="1" applyFont="1" applyBorder="1" applyAlignment="1">
      <alignment horizontal="center" vertical="center" wrapText="1"/>
    </xf>
    <xf numFmtId="0" fontId="49" fillId="0" borderId="0" xfId="0" applyFont="1" applyAlignment="1">
      <alignment horizontal="center"/>
    </xf>
    <xf numFmtId="0" fontId="27" fillId="0" borderId="42" xfId="0" applyFont="1" applyBorder="1" applyAlignment="1">
      <alignment horizontal="left"/>
    </xf>
    <xf numFmtId="0" fontId="27"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0"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25" fillId="0" borderId="1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62" fillId="0" borderId="0" xfId="0" applyFont="1" applyFill="1" applyAlignment="1">
      <alignment horizontal="center"/>
    </xf>
    <xf numFmtId="0" fontId="60" fillId="0" borderId="0" xfId="0" applyFont="1" applyFill="1" applyAlignment="1">
      <alignment horizontal="center"/>
    </xf>
    <xf numFmtId="0" fontId="58" fillId="0" borderId="42" xfId="0" applyFont="1" applyFill="1" applyBorder="1" applyAlignment="1">
      <alignment horizontal="right"/>
    </xf>
    <xf numFmtId="0" fontId="69" fillId="0" borderId="16" xfId="0" applyFont="1" applyFill="1" applyBorder="1" applyAlignment="1">
      <alignment horizontal="center" vertical="center" wrapText="1"/>
    </xf>
    <xf numFmtId="0" fontId="69" fillId="0" borderId="31" xfId="0" applyFont="1" applyFill="1" applyBorder="1" applyAlignment="1">
      <alignment horizontal="center" vertical="center" wrapText="1"/>
    </xf>
    <xf numFmtId="0" fontId="64" fillId="0" borderId="42" xfId="0" applyFont="1" applyFill="1" applyBorder="1" applyAlignment="1">
      <alignment horizontal="left"/>
    </xf>
    <xf numFmtId="0" fontId="68" fillId="0" borderId="16"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12" xfId="0" applyFont="1" applyFill="1" applyBorder="1" applyAlignment="1">
      <alignment horizontal="center" wrapText="1"/>
    </xf>
    <xf numFmtId="177" fontId="70" fillId="0" borderId="13" xfId="0" applyNumberFormat="1" applyFont="1" applyFill="1" applyBorder="1" applyAlignment="1">
      <alignment horizontal="left" vertical="center" wrapText="1"/>
    </xf>
    <xf numFmtId="0" fontId="70" fillId="0" borderId="14" xfId="0" applyFont="1" applyFill="1" applyBorder="1" applyAlignment="1">
      <alignment horizontal="left" vertical="center" wrapText="1"/>
    </xf>
    <xf numFmtId="177" fontId="41" fillId="0" borderId="13" xfId="0" applyNumberFormat="1" applyFont="1" applyFill="1" applyBorder="1" applyAlignment="1">
      <alignment horizontal="left" vertical="center" wrapText="1"/>
    </xf>
    <xf numFmtId="177" fontId="41" fillId="0" borderId="14" xfId="0" applyNumberFormat="1" applyFont="1" applyFill="1" applyBorder="1" applyAlignment="1">
      <alignment horizontal="left" vertical="center" wrapText="1"/>
    </xf>
    <xf numFmtId="177" fontId="70" fillId="0" borderId="14" xfId="0" applyNumberFormat="1" applyFont="1" applyFill="1" applyBorder="1" applyAlignment="1">
      <alignment horizontal="left" vertical="center" wrapText="1"/>
    </xf>
    <xf numFmtId="177" fontId="65" fillId="0" borderId="13" xfId="0" applyNumberFormat="1" applyFont="1" applyFill="1" applyBorder="1" applyAlignment="1">
      <alignment horizontal="left" vertical="center" wrapText="1"/>
    </xf>
    <xf numFmtId="177" fontId="65" fillId="0" borderId="14" xfId="0" applyNumberFormat="1" applyFont="1" applyFill="1" applyBorder="1" applyAlignment="1">
      <alignment horizontal="left" vertical="center" wrapText="1"/>
    </xf>
    <xf numFmtId="0" fontId="58" fillId="0" borderId="43"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37" fillId="0" borderId="13" xfId="0" applyFont="1" applyBorder="1" applyAlignment="1">
      <alignment vertical="center" wrapText="1"/>
    </xf>
    <xf numFmtId="0" fontId="37" fillId="0" borderId="14" xfId="0" applyFont="1" applyBorder="1" applyAlignment="1">
      <alignment vertical="center" wrapText="1"/>
    </xf>
    <xf numFmtId="0" fontId="37" fillId="24" borderId="13" xfId="0" applyFont="1" applyFill="1" applyBorder="1" applyAlignment="1">
      <alignment vertical="center" wrapText="1"/>
    </xf>
    <xf numFmtId="0" fontId="37" fillId="24" borderId="14" xfId="0" applyFont="1" applyFill="1" applyBorder="1" applyAlignment="1">
      <alignment vertical="center" wrapText="1"/>
    </xf>
    <xf numFmtId="0" fontId="37" fillId="0" borderId="12" xfId="0" applyFont="1" applyFill="1" applyBorder="1" applyAlignment="1">
      <alignment horizontal="left" vertical="center" wrapText="1"/>
    </xf>
    <xf numFmtId="177" fontId="37" fillId="0" borderId="12"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177" fontId="37" fillId="0" borderId="13" xfId="0" applyNumberFormat="1" applyFont="1" applyFill="1" applyBorder="1" applyAlignment="1">
      <alignment horizontal="left" vertical="center" wrapText="1"/>
    </xf>
    <xf numFmtId="177" fontId="37" fillId="0" borderId="14" xfId="0" applyNumberFormat="1"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37" fillId="0" borderId="13" xfId="0" applyFont="1" applyFill="1" applyBorder="1" applyAlignment="1">
      <alignment vertical="center" wrapText="1"/>
    </xf>
    <xf numFmtId="0" fontId="37" fillId="0" borderId="14" xfId="0" applyFont="1" applyFill="1" applyBorder="1" applyAlignment="1">
      <alignment vertical="center" wrapText="1"/>
    </xf>
    <xf numFmtId="0" fontId="37" fillId="0" borderId="12" xfId="0" applyFont="1" applyFill="1" applyBorder="1" applyAlignment="1">
      <alignment vertical="center" wrapText="1"/>
    </xf>
    <xf numFmtId="0" fontId="72" fillId="0" borderId="12" xfId="0" applyFont="1" applyFill="1" applyBorder="1" applyAlignment="1">
      <alignment horizontal="left" vertical="center" wrapText="1"/>
    </xf>
    <xf numFmtId="0" fontId="43" fillId="0" borderId="0" xfId="0" applyFont="1" applyFill="1" applyAlignment="1">
      <alignment horizontal="left" vertical="center" wrapText="1"/>
    </xf>
    <xf numFmtId="0" fontId="73" fillId="16" borderId="13" xfId="0" applyFont="1" applyFill="1" applyBorder="1" applyAlignment="1">
      <alignment horizontal="center" vertical="center" wrapText="1"/>
    </xf>
    <xf numFmtId="0" fontId="73" fillId="16" borderId="15" xfId="0" applyFont="1" applyFill="1" applyBorder="1" applyAlignment="1">
      <alignment horizontal="center" vertical="center" wrapText="1"/>
    </xf>
    <xf numFmtId="0" fontId="73" fillId="16" borderId="14" xfId="0" applyFont="1" applyFill="1" applyBorder="1" applyAlignment="1">
      <alignment horizontal="center" vertical="center" wrapText="1"/>
    </xf>
    <xf numFmtId="0" fontId="75" fillId="16" borderId="13" xfId="0" applyFont="1" applyFill="1" applyBorder="1" applyAlignment="1">
      <alignment horizontal="left" vertical="center" wrapText="1"/>
    </xf>
    <xf numFmtId="0" fontId="75" fillId="16" borderId="14" xfId="0" applyFont="1" applyFill="1" applyBorder="1" applyAlignment="1">
      <alignment horizontal="left" vertical="center" wrapText="1"/>
    </xf>
    <xf numFmtId="0" fontId="37" fillId="0" borderId="13" xfId="72" applyFont="1" applyBorder="1" applyAlignment="1">
      <alignment horizontal="left" vertical="center" wrapText="1"/>
      <protection/>
    </xf>
    <xf numFmtId="0" fontId="37" fillId="0" borderId="14" xfId="72" applyFont="1" applyBorder="1" applyAlignment="1">
      <alignment horizontal="left" vertical="center" wrapText="1"/>
      <protection/>
    </xf>
  </cellXfs>
  <cellStyles count="181">
    <cellStyle name="Normal" xfId="0"/>
    <cellStyle name="Percent" xfId="15"/>
    <cellStyle name="Currency" xfId="16"/>
    <cellStyle name="Currency [0]" xfId="17"/>
    <cellStyle name="Comma" xfId="18"/>
    <cellStyle name="Comma [0]" xfId="19"/>
    <cellStyle name="20% - 輔色1" xfId="20"/>
    <cellStyle name="20% - 輔色1 2" xfId="21"/>
    <cellStyle name="20% - 輔色2" xfId="22"/>
    <cellStyle name="20% - 輔色2 2" xfId="23"/>
    <cellStyle name="20% - 輔色3" xfId="24"/>
    <cellStyle name="20% - 輔色3 2" xfId="25"/>
    <cellStyle name="20% - 輔色4" xfId="26"/>
    <cellStyle name="20% - 輔色4 2" xfId="27"/>
    <cellStyle name="20% - 輔色5" xfId="28"/>
    <cellStyle name="20% - 輔色5 2" xfId="29"/>
    <cellStyle name="20% - 輔色6" xfId="30"/>
    <cellStyle name="20% - 輔色6 2" xfId="31"/>
    <cellStyle name="40% - 輔色1" xfId="32"/>
    <cellStyle name="40% - 輔色1 2" xfId="33"/>
    <cellStyle name="40% - 輔色2" xfId="34"/>
    <cellStyle name="40% - 輔色2 2" xfId="35"/>
    <cellStyle name="40% - 輔色3" xfId="36"/>
    <cellStyle name="40% - 輔色3 2" xfId="37"/>
    <cellStyle name="40% - 輔色4" xfId="38"/>
    <cellStyle name="40% - 輔色4 2" xfId="39"/>
    <cellStyle name="40% - 輔色5" xfId="40"/>
    <cellStyle name="40% - 輔色5 2" xfId="41"/>
    <cellStyle name="40% - 輔色6" xfId="42"/>
    <cellStyle name="40% - 輔色6 2" xfId="43"/>
    <cellStyle name="60% - 輔色1" xfId="44"/>
    <cellStyle name="60% - 輔色1 2" xfId="45"/>
    <cellStyle name="60% - 輔色2" xfId="46"/>
    <cellStyle name="60% - 輔色2 2" xfId="47"/>
    <cellStyle name="60% - 輔色3" xfId="48"/>
    <cellStyle name="60% - 輔色3 2" xfId="49"/>
    <cellStyle name="60% - 輔色4" xfId="50"/>
    <cellStyle name="60% - 輔色4 2" xfId="51"/>
    <cellStyle name="60% - 輔色5" xfId="52"/>
    <cellStyle name="60% - 輔色5 2" xfId="53"/>
    <cellStyle name="60% - 輔色6" xfId="54"/>
    <cellStyle name="60% - 輔色6 2" xfId="55"/>
    <cellStyle name="sheet" xfId="56"/>
    <cellStyle name="遽_laroux" xfId="57"/>
    <cellStyle name="一般 10" xfId="58"/>
    <cellStyle name="一般 11" xfId="59"/>
    <cellStyle name="一般 118" xfId="60"/>
    <cellStyle name="一般 12" xfId="61"/>
    <cellStyle name="一般 121" xfId="62"/>
    <cellStyle name="一般 123" xfId="63"/>
    <cellStyle name="一般 125" xfId="64"/>
    <cellStyle name="一般 13" xfId="65"/>
    <cellStyle name="一般 14" xfId="66"/>
    <cellStyle name="一般 15" xfId="67"/>
    <cellStyle name="一般 16" xfId="68"/>
    <cellStyle name="一般 17" xfId="69"/>
    <cellStyle name="一般 18" xfId="70"/>
    <cellStyle name="一般 19" xfId="71"/>
    <cellStyle name="一般 2" xfId="72"/>
    <cellStyle name="一般 20" xfId="73"/>
    <cellStyle name="一般 21" xfId="74"/>
    <cellStyle name="一般 22" xfId="75"/>
    <cellStyle name="一般 23" xfId="76"/>
    <cellStyle name="一般 24" xfId="77"/>
    <cellStyle name="一般 25" xfId="78"/>
    <cellStyle name="一般 26" xfId="79"/>
    <cellStyle name="一般 27" xfId="80"/>
    <cellStyle name="一般 28" xfId="81"/>
    <cellStyle name="一般 29" xfId="82"/>
    <cellStyle name="一般 3" xfId="83"/>
    <cellStyle name="一般 30" xfId="84"/>
    <cellStyle name="一般 31" xfId="85"/>
    <cellStyle name="一般 32" xfId="86"/>
    <cellStyle name="一般 33" xfId="87"/>
    <cellStyle name="一般 34" xfId="88"/>
    <cellStyle name="一般 35" xfId="89"/>
    <cellStyle name="一般 36" xfId="90"/>
    <cellStyle name="一般 37" xfId="91"/>
    <cellStyle name="一般 38" xfId="92"/>
    <cellStyle name="一般 39" xfId="93"/>
    <cellStyle name="一般 4" xfId="94"/>
    <cellStyle name="一般 40" xfId="95"/>
    <cellStyle name="一般 41" xfId="96"/>
    <cellStyle name="一般 42" xfId="97"/>
    <cellStyle name="一般 43" xfId="98"/>
    <cellStyle name="一般 44" xfId="99"/>
    <cellStyle name="一般 45" xfId="100"/>
    <cellStyle name="一般 46" xfId="101"/>
    <cellStyle name="一般 47" xfId="102"/>
    <cellStyle name="一般 48" xfId="103"/>
    <cellStyle name="一般 49" xfId="104"/>
    <cellStyle name="一般 5" xfId="105"/>
    <cellStyle name="一般 50" xfId="106"/>
    <cellStyle name="一般 51" xfId="107"/>
    <cellStyle name="一般 52" xfId="108"/>
    <cellStyle name="一般 53" xfId="109"/>
    <cellStyle name="一般 54" xfId="110"/>
    <cellStyle name="一般 55" xfId="111"/>
    <cellStyle name="一般 56" xfId="112"/>
    <cellStyle name="一般 57" xfId="113"/>
    <cellStyle name="一般 58" xfId="114"/>
    <cellStyle name="一般 59" xfId="115"/>
    <cellStyle name="一般 6" xfId="116"/>
    <cellStyle name="一般 60" xfId="117"/>
    <cellStyle name="一般 61" xfId="118"/>
    <cellStyle name="一般 62" xfId="119"/>
    <cellStyle name="一般 63" xfId="120"/>
    <cellStyle name="一般 64" xfId="121"/>
    <cellStyle name="一般 65" xfId="122"/>
    <cellStyle name="一般 66" xfId="123"/>
    <cellStyle name="一般 67" xfId="124"/>
    <cellStyle name="一般 68" xfId="125"/>
    <cellStyle name="一般 69" xfId="126"/>
    <cellStyle name="一般 7" xfId="127"/>
    <cellStyle name="一般 7 2" xfId="128"/>
    <cellStyle name="一般 70" xfId="129"/>
    <cellStyle name="一般 71" xfId="130"/>
    <cellStyle name="一般 72" xfId="131"/>
    <cellStyle name="一般 73" xfId="132"/>
    <cellStyle name="一般 8" xfId="133"/>
    <cellStyle name="一般 9" xfId="134"/>
    <cellStyle name="一般 9 2" xfId="135"/>
    <cellStyle name="一般 99" xfId="136"/>
    <cellStyle name="一般_3設置及應用電腦經費概算表" xfId="137"/>
    <cellStyle name="一般_計網中心調查-103年度電腦軟硬體概算調查表" xfId="138"/>
    <cellStyle name="千分位" xfId="139"/>
    <cellStyle name="千分位 2" xfId="140"/>
    <cellStyle name="千分位 3" xfId="141"/>
    <cellStyle name="千分位 4" xfId="142"/>
    <cellStyle name="中等" xfId="143"/>
    <cellStyle name="中等 2" xfId="144"/>
    <cellStyle name="合計" xfId="145"/>
    <cellStyle name="合計 2" xfId="146"/>
    <cellStyle name="好" xfId="147"/>
    <cellStyle name="好 2" xfId="148"/>
    <cellStyle name="計算方式" xfId="149"/>
    <cellStyle name="計算方式 2" xfId="150"/>
    <cellStyle name="貨幣 2" xfId="151"/>
    <cellStyle name="貨幣 3" xfId="152"/>
    <cellStyle name="連結的儲存格" xfId="153"/>
    <cellStyle name="連結的儲存格 2" xfId="154"/>
    <cellStyle name="備註" xfId="155"/>
    <cellStyle name="備註 2" xfId="156"/>
    <cellStyle name="說明文字" xfId="157"/>
    <cellStyle name="說明文字 2" xfId="158"/>
    <cellStyle name="輔色1" xfId="159"/>
    <cellStyle name="輔色1 2" xfId="160"/>
    <cellStyle name="輔色2" xfId="161"/>
    <cellStyle name="輔色2 2" xfId="162"/>
    <cellStyle name="輔色3" xfId="163"/>
    <cellStyle name="輔色3 2" xfId="164"/>
    <cellStyle name="輔色4" xfId="165"/>
    <cellStyle name="輔色4 2" xfId="166"/>
    <cellStyle name="輔色5" xfId="167"/>
    <cellStyle name="輔色5 2" xfId="168"/>
    <cellStyle name="輔色6" xfId="169"/>
    <cellStyle name="輔色6 2" xfId="170"/>
    <cellStyle name="標題" xfId="171"/>
    <cellStyle name="標題 1" xfId="172"/>
    <cellStyle name="標題 1 2" xfId="173"/>
    <cellStyle name="標題 2" xfId="174"/>
    <cellStyle name="標題 2 2" xfId="175"/>
    <cellStyle name="標題 3" xfId="176"/>
    <cellStyle name="標題 3 2" xfId="177"/>
    <cellStyle name="標題 4" xfId="178"/>
    <cellStyle name="標題 4 2" xfId="179"/>
    <cellStyle name="標題 5" xfId="180"/>
    <cellStyle name="輸入" xfId="181"/>
    <cellStyle name="輸入 2" xfId="182"/>
    <cellStyle name="輸出" xfId="183"/>
    <cellStyle name="輸出 2" xfId="184"/>
    <cellStyle name="檢查儲存格" xfId="185"/>
    <cellStyle name="檢查儲存格 2" xfId="186"/>
    <cellStyle name="壞" xfId="187"/>
    <cellStyle name="壞 2" xfId="188"/>
    <cellStyle name="警告文字" xfId="189"/>
    <cellStyle name="警告文字 2" xfId="190"/>
    <cellStyle name="巍葆 [0]_laroux" xfId="191"/>
    <cellStyle name="巍葆_laroux" xfId="192"/>
    <cellStyle name="鱔 [0]_laroux" xfId="193"/>
    <cellStyle name="鱔_laroux"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5</xdr:row>
      <xdr:rowOff>0</xdr:rowOff>
    </xdr:from>
    <xdr:ext cx="381000" cy="95250"/>
    <xdr:sp macro="" textlink="">
      <xdr:nvSpPr>
        <xdr:cNvPr id="2" name="文字方塊 1"/>
        <xdr:cNvSpPr txBox="1"/>
      </xdr:nvSpPr>
      <xdr:spPr>
        <a:xfrm>
          <a:off x="209550" y="1676400"/>
          <a:ext cx="381000" cy="952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vert="wordArtVertRtl" wrap="none" rtlCol="0" anchor="t">
          <a:spAutoFit/>
        </a:bodyPr>
        <a:lstStyle/>
        <a:p>
          <a:endParaRPr lang="zh-TW" altLang="en-US"/>
        </a:p>
      </xdr:txBody>
    </xdr:sp>
    <xdr:clientData/>
  </xdr:oneCellAnchor>
  <xdr:oneCellAnchor>
    <xdr:from>
      <xdr:col>0</xdr:col>
      <xdr:colOff>209550</xdr:colOff>
      <xdr:row>5</xdr:row>
      <xdr:rowOff>0</xdr:rowOff>
    </xdr:from>
    <xdr:ext cx="381000" cy="95250"/>
    <xdr:sp macro="" textlink="">
      <xdr:nvSpPr>
        <xdr:cNvPr id="3" name="文字方塊 2"/>
        <xdr:cNvSpPr txBox="1"/>
      </xdr:nvSpPr>
      <xdr:spPr>
        <a:xfrm>
          <a:off x="209550" y="1676400"/>
          <a:ext cx="381000" cy="952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vert="wordArtVertRtl" wrap="none" rtlCol="0" anchor="t">
          <a:spAutoFit/>
        </a:bodyPr>
        <a:lstStyle/>
        <a:p>
          <a:endParaRPr lang="zh-TW" altLang="en-US"/>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1:J31"/>
  <sheetViews>
    <sheetView tabSelected="1" view="pageBreakPreview" zoomScaleSheetLayoutView="100" workbookViewId="0" topLeftCell="A1">
      <selection activeCell="E9" sqref="E9"/>
    </sheetView>
  </sheetViews>
  <sheetFormatPr defaultColWidth="8.375" defaultRowHeight="21" customHeight="1"/>
  <cols>
    <col min="1" max="1" width="10.125" style="1" customWidth="1"/>
    <col min="2" max="2" width="6.00390625" style="1" customWidth="1"/>
    <col min="3" max="3" width="23.625" style="1" customWidth="1"/>
    <col min="4" max="4" width="7.25390625" style="1" customWidth="1"/>
    <col min="5" max="5" width="13.25390625" style="1" customWidth="1"/>
    <col min="6" max="6" width="14.75390625" style="2" customWidth="1"/>
    <col min="7" max="7" width="12.625" style="1" customWidth="1"/>
    <col min="8" max="8" width="12.25390625" style="1" customWidth="1"/>
    <col min="9" max="9" width="9.375" style="1" customWidth="1"/>
    <col min="10" max="10" width="14.25390625" style="1" customWidth="1"/>
    <col min="11" max="16384" width="8.375" style="1" customWidth="1"/>
  </cols>
  <sheetData>
    <row r="1" ht="21.6" customHeight="1">
      <c r="J1" s="3" t="s">
        <v>24</v>
      </c>
    </row>
    <row r="2" spans="1:10" ht="21.6" customHeight="1">
      <c r="A2" s="280" t="s">
        <v>22</v>
      </c>
      <c r="B2" s="280"/>
      <c r="C2" s="280"/>
      <c r="D2" s="280"/>
      <c r="E2" s="280"/>
      <c r="F2" s="280"/>
      <c r="G2" s="280"/>
      <c r="H2" s="280"/>
      <c r="I2" s="280"/>
      <c r="J2" s="280"/>
    </row>
    <row r="3" spans="1:10" ht="21.6" customHeight="1">
      <c r="A3" s="296" t="s">
        <v>482</v>
      </c>
      <c r="B3" s="296"/>
      <c r="C3" s="296"/>
      <c r="D3" s="296"/>
      <c r="E3" s="296"/>
      <c r="F3" s="296"/>
      <c r="G3" s="296"/>
      <c r="H3" s="296"/>
      <c r="I3" s="296"/>
      <c r="J3" s="296"/>
    </row>
    <row r="4" spans="1:10" ht="21.6" customHeight="1" thickBot="1">
      <c r="A4" s="4" t="s">
        <v>452</v>
      </c>
      <c r="B4" s="5"/>
      <c r="D4" s="3"/>
      <c r="E4" s="6"/>
      <c r="G4" s="3"/>
      <c r="H4" s="3"/>
      <c r="J4" s="7" t="s">
        <v>6</v>
      </c>
    </row>
    <row r="5" spans="1:10" ht="34.15" customHeight="1">
      <c r="A5" s="271" t="s">
        <v>0</v>
      </c>
      <c r="B5" s="265" t="s">
        <v>43</v>
      </c>
      <c r="C5" s="265" t="s">
        <v>115</v>
      </c>
      <c r="D5" s="271" t="s">
        <v>1</v>
      </c>
      <c r="E5" s="271" t="s">
        <v>40</v>
      </c>
      <c r="F5" s="267" t="s">
        <v>41</v>
      </c>
      <c r="G5" s="265" t="s">
        <v>85</v>
      </c>
      <c r="H5" s="265" t="s">
        <v>117</v>
      </c>
      <c r="I5" s="273" t="s">
        <v>459</v>
      </c>
      <c r="J5" s="274"/>
    </row>
    <row r="6" spans="1:10" ht="21.6" customHeight="1">
      <c r="A6" s="272"/>
      <c r="B6" s="266"/>
      <c r="C6" s="266"/>
      <c r="D6" s="272"/>
      <c r="E6" s="272"/>
      <c r="F6" s="268"/>
      <c r="G6" s="266"/>
      <c r="H6" s="266"/>
      <c r="I6" s="275"/>
      <c r="J6" s="276"/>
    </row>
    <row r="7" spans="1:10" ht="23.25" customHeight="1">
      <c r="A7" s="272" t="s">
        <v>23</v>
      </c>
      <c r="B7" s="9">
        <v>1</v>
      </c>
      <c r="C7" s="10"/>
      <c r="D7" s="11"/>
      <c r="E7" s="11"/>
      <c r="F7" s="12">
        <f>D7*E7</f>
        <v>0</v>
      </c>
      <c r="G7" s="10"/>
      <c r="H7" s="13"/>
      <c r="I7" s="269"/>
      <c r="J7" s="270"/>
    </row>
    <row r="8" spans="1:10" ht="21.6" customHeight="1">
      <c r="A8" s="272"/>
      <c r="B8" s="9">
        <v>2</v>
      </c>
      <c r="C8" s="10"/>
      <c r="D8" s="11"/>
      <c r="E8" s="11"/>
      <c r="F8" s="12">
        <f aca="true" t="shared" si="0" ref="F8:F14">D8*E8</f>
        <v>0</v>
      </c>
      <c r="G8" s="10"/>
      <c r="H8" s="13"/>
      <c r="I8" s="263"/>
      <c r="J8" s="264"/>
    </row>
    <row r="9" spans="1:10" ht="21.6" customHeight="1">
      <c r="A9" s="272"/>
      <c r="B9" s="9">
        <v>3</v>
      </c>
      <c r="C9" s="10"/>
      <c r="D9" s="11"/>
      <c r="E9" s="11"/>
      <c r="F9" s="12">
        <f t="shared" si="0"/>
        <v>0</v>
      </c>
      <c r="G9" s="10"/>
      <c r="H9" s="13"/>
      <c r="I9" s="263"/>
      <c r="J9" s="264"/>
    </row>
    <row r="10" spans="1:10" ht="21.6" customHeight="1">
      <c r="A10" s="272"/>
      <c r="B10" s="9">
        <v>4</v>
      </c>
      <c r="C10" s="10"/>
      <c r="D10" s="11"/>
      <c r="E10" s="11"/>
      <c r="F10" s="12">
        <f t="shared" si="0"/>
        <v>0</v>
      </c>
      <c r="G10" s="10"/>
      <c r="H10" s="13"/>
      <c r="I10" s="263"/>
      <c r="J10" s="264"/>
    </row>
    <row r="11" spans="1:10" ht="21.6" customHeight="1">
      <c r="A11" s="272"/>
      <c r="B11" s="9">
        <v>5</v>
      </c>
      <c r="C11" s="10"/>
      <c r="D11" s="11"/>
      <c r="E11" s="11"/>
      <c r="F11" s="12">
        <f t="shared" si="0"/>
        <v>0</v>
      </c>
      <c r="G11" s="10"/>
      <c r="H11" s="13"/>
      <c r="I11" s="263"/>
      <c r="J11" s="264"/>
    </row>
    <row r="12" spans="1:10" ht="21.6" customHeight="1">
      <c r="A12" s="272"/>
      <c r="B12" s="9">
        <v>6</v>
      </c>
      <c r="C12" s="10"/>
      <c r="D12" s="11"/>
      <c r="E12" s="11"/>
      <c r="F12" s="12">
        <f t="shared" si="0"/>
        <v>0</v>
      </c>
      <c r="G12" s="10"/>
      <c r="H12" s="13"/>
      <c r="I12" s="263"/>
      <c r="J12" s="264"/>
    </row>
    <row r="13" spans="1:10" ht="21.6" customHeight="1">
      <c r="A13" s="272"/>
      <c r="B13" s="9">
        <v>7</v>
      </c>
      <c r="C13" s="10"/>
      <c r="D13" s="11"/>
      <c r="E13" s="11"/>
      <c r="F13" s="12">
        <f t="shared" si="0"/>
        <v>0</v>
      </c>
      <c r="G13" s="10"/>
      <c r="H13" s="13"/>
      <c r="I13" s="263"/>
      <c r="J13" s="264"/>
    </row>
    <row r="14" spans="1:10" ht="21.6" customHeight="1">
      <c r="A14" s="272"/>
      <c r="B14" s="9">
        <v>8</v>
      </c>
      <c r="C14" s="10"/>
      <c r="D14" s="11"/>
      <c r="E14" s="11"/>
      <c r="F14" s="12">
        <f t="shared" si="0"/>
        <v>0</v>
      </c>
      <c r="G14" s="10"/>
      <c r="H14" s="13"/>
      <c r="I14" s="263"/>
      <c r="J14" s="264"/>
    </row>
    <row r="15" spans="1:10" ht="21.6" customHeight="1">
      <c r="A15" s="272"/>
      <c r="B15" s="9">
        <v>9</v>
      </c>
      <c r="C15" s="14" t="s">
        <v>45</v>
      </c>
      <c r="D15" s="11"/>
      <c r="E15" s="11"/>
      <c r="F15" s="12">
        <f>D15*E15</f>
        <v>0</v>
      </c>
      <c r="G15" s="10"/>
      <c r="H15" s="13"/>
      <c r="I15" s="263"/>
      <c r="J15" s="264"/>
    </row>
    <row r="16" spans="1:10" ht="21.6" customHeight="1">
      <c r="A16" s="272"/>
      <c r="B16" s="15"/>
      <c r="C16" s="286" t="s">
        <v>42</v>
      </c>
      <c r="D16" s="287"/>
      <c r="E16" s="288"/>
      <c r="F16" s="16">
        <f>SUM(F7:F15)</f>
        <v>0</v>
      </c>
      <c r="G16" s="13"/>
      <c r="H16" s="17"/>
      <c r="I16" s="289"/>
      <c r="J16" s="264"/>
    </row>
    <row r="17" spans="1:10" ht="21.6" customHeight="1">
      <c r="A17" s="281" t="s">
        <v>5</v>
      </c>
      <c r="B17" s="18">
        <v>1</v>
      </c>
      <c r="C17" s="10"/>
      <c r="D17" s="11"/>
      <c r="E17" s="11"/>
      <c r="F17" s="12">
        <f aca="true" t="shared" si="1" ref="F17:F22">D17*E17</f>
        <v>0</v>
      </c>
      <c r="G17" s="19"/>
      <c r="H17" s="13"/>
      <c r="I17" s="263"/>
      <c r="J17" s="264"/>
    </row>
    <row r="18" spans="1:10" ht="21.6" customHeight="1">
      <c r="A18" s="282"/>
      <c r="B18" s="18">
        <v>2</v>
      </c>
      <c r="C18" s="20"/>
      <c r="D18" s="21"/>
      <c r="E18" s="21"/>
      <c r="F18" s="12">
        <f t="shared" si="1"/>
        <v>0</v>
      </c>
      <c r="G18" s="19"/>
      <c r="H18" s="13"/>
      <c r="I18" s="277"/>
      <c r="J18" s="278"/>
    </row>
    <row r="19" spans="1:10" ht="21.6" customHeight="1">
      <c r="A19" s="282"/>
      <c r="B19" s="18">
        <v>3</v>
      </c>
      <c r="C19" s="20"/>
      <c r="D19" s="21"/>
      <c r="E19" s="21"/>
      <c r="F19" s="12">
        <f t="shared" si="1"/>
        <v>0</v>
      </c>
      <c r="G19" s="19"/>
      <c r="H19" s="13"/>
      <c r="I19" s="263"/>
      <c r="J19" s="264"/>
    </row>
    <row r="20" spans="1:10" ht="21.6" customHeight="1">
      <c r="A20" s="282"/>
      <c r="B20" s="18">
        <v>4</v>
      </c>
      <c r="C20" s="20"/>
      <c r="D20" s="21"/>
      <c r="E20" s="21"/>
      <c r="F20" s="12">
        <f t="shared" si="1"/>
        <v>0</v>
      </c>
      <c r="G20" s="19"/>
      <c r="H20" s="13"/>
      <c r="I20" s="263"/>
      <c r="J20" s="264"/>
    </row>
    <row r="21" spans="1:10" ht="21.6" customHeight="1">
      <c r="A21" s="282"/>
      <c r="B21" s="18">
        <v>5</v>
      </c>
      <c r="C21" s="20"/>
      <c r="D21" s="21"/>
      <c r="E21" s="21"/>
      <c r="F21" s="12">
        <f t="shared" si="1"/>
        <v>0</v>
      </c>
      <c r="G21" s="19"/>
      <c r="H21" s="13"/>
      <c r="I21" s="263"/>
      <c r="J21" s="264"/>
    </row>
    <row r="22" spans="1:10" ht="21.6" customHeight="1">
      <c r="A22" s="282"/>
      <c r="B22" s="18">
        <v>6</v>
      </c>
      <c r="C22" s="14" t="s">
        <v>54</v>
      </c>
      <c r="D22" s="21"/>
      <c r="E22" s="21"/>
      <c r="F22" s="12">
        <f t="shared" si="1"/>
        <v>0</v>
      </c>
      <c r="G22" s="19"/>
      <c r="H22" s="13"/>
      <c r="I22" s="263"/>
      <c r="J22" s="264"/>
    </row>
    <row r="23" spans="1:10" ht="21.6" customHeight="1" thickBot="1">
      <c r="A23" s="283"/>
      <c r="B23" s="22"/>
      <c r="C23" s="290" t="s">
        <v>42</v>
      </c>
      <c r="D23" s="291"/>
      <c r="E23" s="292"/>
      <c r="F23" s="24">
        <f>SUM(F17:F22)</f>
        <v>0</v>
      </c>
      <c r="G23" s="25"/>
      <c r="H23" s="26"/>
      <c r="I23" s="284"/>
      <c r="J23" s="285"/>
    </row>
    <row r="24" spans="1:8" ht="21.6" customHeight="1">
      <c r="A24" s="27" t="s">
        <v>47</v>
      </c>
      <c r="B24" s="27"/>
      <c r="C24" s="28"/>
      <c r="D24" s="29"/>
      <c r="E24" s="29"/>
      <c r="F24" s="30"/>
      <c r="G24" s="31"/>
      <c r="H24" s="31"/>
    </row>
    <row r="25" spans="1:10" s="33" customFormat="1" ht="40.5" customHeight="1">
      <c r="A25" s="32" t="s">
        <v>453</v>
      </c>
      <c r="B25" s="293" t="s">
        <v>454</v>
      </c>
      <c r="C25" s="293"/>
      <c r="D25" s="293"/>
      <c r="E25" s="293"/>
      <c r="F25" s="293"/>
      <c r="G25" s="293"/>
      <c r="H25" s="293"/>
      <c r="I25" s="293"/>
      <c r="J25" s="293"/>
    </row>
    <row r="26" spans="1:10" s="33" customFormat="1" ht="39.75" customHeight="1">
      <c r="A26" s="32" t="s">
        <v>455</v>
      </c>
      <c r="B26" s="293" t="s">
        <v>456</v>
      </c>
      <c r="C26" s="294"/>
      <c r="D26" s="294"/>
      <c r="E26" s="294"/>
      <c r="F26" s="294"/>
      <c r="G26" s="294"/>
      <c r="H26" s="294"/>
      <c r="I26" s="294"/>
      <c r="J26" s="294"/>
    </row>
    <row r="27" spans="1:10" s="28" customFormat="1" ht="30" customHeight="1">
      <c r="A27" s="32" t="s">
        <v>31</v>
      </c>
      <c r="B27" s="295" t="s">
        <v>457</v>
      </c>
      <c r="C27" s="295"/>
      <c r="D27" s="295"/>
      <c r="E27" s="295"/>
      <c r="F27" s="295"/>
      <c r="G27" s="295"/>
      <c r="H27" s="295"/>
      <c r="I27" s="295"/>
      <c r="J27" s="295"/>
    </row>
    <row r="28" spans="1:10" s="28" customFormat="1" ht="24" customHeight="1">
      <c r="A28" s="32" t="s">
        <v>32</v>
      </c>
      <c r="B28" s="34" t="s">
        <v>458</v>
      </c>
      <c r="C28" s="35"/>
      <c r="D28" s="35"/>
      <c r="E28" s="35"/>
      <c r="F28" s="35"/>
      <c r="G28" s="35"/>
      <c r="H28" s="35"/>
      <c r="I28" s="35"/>
      <c r="J28" s="35"/>
    </row>
    <row r="29" spans="2:9" ht="21.6" customHeight="1">
      <c r="B29" s="3" t="s">
        <v>2</v>
      </c>
      <c r="C29" s="279" t="s">
        <v>69</v>
      </c>
      <c r="D29" s="279"/>
      <c r="G29" s="3" t="s">
        <v>60</v>
      </c>
      <c r="H29" s="3"/>
      <c r="I29" s="36"/>
    </row>
    <row r="30" spans="1:9" ht="21.6" customHeight="1">
      <c r="A30" s="37"/>
      <c r="B30" s="37"/>
      <c r="D30" s="38"/>
      <c r="G30" s="38"/>
      <c r="H30" s="38"/>
      <c r="I30" s="38"/>
    </row>
    <row r="31" spans="1:5" ht="21.6" customHeight="1">
      <c r="A31" s="37"/>
      <c r="B31" s="37"/>
      <c r="C31" s="37"/>
      <c r="D31" s="3"/>
      <c r="E31" s="38"/>
    </row>
  </sheetData>
  <mergeCells count="36">
    <mergeCell ref="A5:A6"/>
    <mergeCell ref="C29:D29"/>
    <mergeCell ref="A2:J2"/>
    <mergeCell ref="I15:J15"/>
    <mergeCell ref="A7:A16"/>
    <mergeCell ref="A17:A23"/>
    <mergeCell ref="I23:J23"/>
    <mergeCell ref="C16:E16"/>
    <mergeCell ref="I16:J16"/>
    <mergeCell ref="C23:E23"/>
    <mergeCell ref="I13:J13"/>
    <mergeCell ref="B25:J25"/>
    <mergeCell ref="B26:J26"/>
    <mergeCell ref="B27:J27"/>
    <mergeCell ref="A3:J3"/>
    <mergeCell ref="I19:J19"/>
    <mergeCell ref="B5:B6"/>
    <mergeCell ref="C5:C6"/>
    <mergeCell ref="F5:F6"/>
    <mergeCell ref="I7:J7"/>
    <mergeCell ref="I20:J20"/>
    <mergeCell ref="I14:J14"/>
    <mergeCell ref="E5:E6"/>
    <mergeCell ref="G5:G6"/>
    <mergeCell ref="I5:J6"/>
    <mergeCell ref="D5:D6"/>
    <mergeCell ref="I17:J17"/>
    <mergeCell ref="I18:J18"/>
    <mergeCell ref="H5:H6"/>
    <mergeCell ref="I22:J22"/>
    <mergeCell ref="I12:J12"/>
    <mergeCell ref="I10:J10"/>
    <mergeCell ref="I8:J8"/>
    <mergeCell ref="I9:J9"/>
    <mergeCell ref="I11:J11"/>
    <mergeCell ref="I21:J21"/>
  </mergeCells>
  <printOptions horizontalCentered="1"/>
  <pageMargins left="0.07874015748031496" right="0.07874015748031496" top="0.3937007874015748" bottom="0.1968503937007874" header="0.1968503937007874" footer="0.5118110236220472"/>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1:J27"/>
  <sheetViews>
    <sheetView view="pageBreakPreview" zoomScaleSheetLayoutView="100" workbookViewId="0" topLeftCell="A1">
      <selection activeCell="C9" sqref="C9"/>
    </sheetView>
  </sheetViews>
  <sheetFormatPr defaultColWidth="8.375" defaultRowHeight="21" customHeight="1"/>
  <cols>
    <col min="1" max="1" width="10.125" style="1" customWidth="1"/>
    <col min="2" max="2" width="5.625" style="1" customWidth="1"/>
    <col min="3" max="3" width="25.625" style="1" customWidth="1"/>
    <col min="4" max="4" width="6.875" style="1" customWidth="1"/>
    <col min="5" max="5" width="13.125" style="1" customWidth="1"/>
    <col min="6" max="6" width="14.75390625" style="1" customWidth="1"/>
    <col min="7" max="7" width="13.00390625" style="1" customWidth="1"/>
    <col min="8" max="8" width="8.375" style="1" customWidth="1"/>
    <col min="9" max="9" width="14.75390625" style="1" customWidth="1"/>
    <col min="10" max="16384" width="8.375" style="1" customWidth="1"/>
  </cols>
  <sheetData>
    <row r="1" ht="21.6" customHeight="1">
      <c r="I1" s="3" t="s">
        <v>25</v>
      </c>
    </row>
    <row r="2" spans="1:9" ht="21.6" customHeight="1">
      <c r="A2" s="280" t="s">
        <v>48</v>
      </c>
      <c r="B2" s="280"/>
      <c r="C2" s="280"/>
      <c r="D2" s="280"/>
      <c r="E2" s="280"/>
      <c r="F2" s="280"/>
      <c r="G2" s="280"/>
      <c r="H2" s="280"/>
      <c r="I2" s="280"/>
    </row>
    <row r="3" spans="1:9" ht="21.6" customHeight="1">
      <c r="A3" s="296" t="s">
        <v>460</v>
      </c>
      <c r="B3" s="296"/>
      <c r="C3" s="296"/>
      <c r="D3" s="296"/>
      <c r="E3" s="296"/>
      <c r="F3" s="296"/>
      <c r="G3" s="296"/>
      <c r="H3" s="296"/>
      <c r="I3" s="296"/>
    </row>
    <row r="4" spans="1:9" ht="21.6" customHeight="1" thickBot="1">
      <c r="A4" s="4" t="s">
        <v>461</v>
      </c>
      <c r="B4" s="5"/>
      <c r="D4" s="3"/>
      <c r="E4" s="6"/>
      <c r="G4" s="3"/>
      <c r="I4" s="7" t="s">
        <v>6</v>
      </c>
    </row>
    <row r="5" spans="1:9" ht="34.15" customHeight="1">
      <c r="A5" s="271" t="s">
        <v>3</v>
      </c>
      <c r="B5" s="265" t="s">
        <v>43</v>
      </c>
      <c r="C5" s="265" t="s">
        <v>39</v>
      </c>
      <c r="D5" s="271" t="s">
        <v>49</v>
      </c>
      <c r="E5" s="271" t="s">
        <v>40</v>
      </c>
      <c r="F5" s="271" t="s">
        <v>70</v>
      </c>
      <c r="G5" s="265" t="s">
        <v>68</v>
      </c>
      <c r="H5" s="273" t="s">
        <v>462</v>
      </c>
      <c r="I5" s="274"/>
    </row>
    <row r="6" spans="1:9" ht="21.6" customHeight="1">
      <c r="A6" s="272"/>
      <c r="B6" s="266"/>
      <c r="C6" s="266"/>
      <c r="D6" s="272"/>
      <c r="E6" s="272"/>
      <c r="F6" s="272"/>
      <c r="G6" s="266"/>
      <c r="H6" s="275"/>
      <c r="I6" s="276"/>
    </row>
    <row r="7" spans="1:9" ht="18.75" customHeight="1">
      <c r="A7" s="272" t="s">
        <v>101</v>
      </c>
      <c r="B7" s="9">
        <v>1</v>
      </c>
      <c r="C7" s="39"/>
      <c r="D7" s="40"/>
      <c r="E7" s="41"/>
      <c r="F7" s="42">
        <f>D7*E7</f>
        <v>0</v>
      </c>
      <c r="G7" s="39"/>
      <c r="H7" s="299"/>
      <c r="I7" s="300"/>
    </row>
    <row r="8" spans="1:9" ht="21.6" customHeight="1">
      <c r="A8" s="272"/>
      <c r="B8" s="9">
        <v>2</v>
      </c>
      <c r="C8" s="10"/>
      <c r="D8" s="40"/>
      <c r="E8" s="43"/>
      <c r="F8" s="42">
        <f>D8*E8</f>
        <v>0</v>
      </c>
      <c r="G8" s="10"/>
      <c r="H8" s="263"/>
      <c r="I8" s="264"/>
    </row>
    <row r="9" spans="1:9" ht="21.6" customHeight="1">
      <c r="A9" s="272"/>
      <c r="B9" s="9">
        <v>3</v>
      </c>
      <c r="C9" s="10"/>
      <c r="D9" s="40"/>
      <c r="E9" s="43"/>
      <c r="F9" s="42">
        <f>D9*E9</f>
        <v>0</v>
      </c>
      <c r="G9" s="10"/>
      <c r="H9" s="263"/>
      <c r="I9" s="264"/>
    </row>
    <row r="10" spans="1:9" ht="21.6" customHeight="1">
      <c r="A10" s="272"/>
      <c r="B10" s="9">
        <v>4</v>
      </c>
      <c r="C10" s="10"/>
      <c r="D10" s="40"/>
      <c r="E10" s="43"/>
      <c r="F10" s="42">
        <f>D10*E10</f>
        <v>0</v>
      </c>
      <c r="G10" s="10"/>
      <c r="H10" s="263"/>
      <c r="I10" s="264"/>
    </row>
    <row r="11" spans="1:9" ht="21.6" customHeight="1">
      <c r="A11" s="272"/>
      <c r="B11" s="18">
        <v>5</v>
      </c>
      <c r="C11" s="44" t="s">
        <v>50</v>
      </c>
      <c r="D11" s="45"/>
      <c r="E11" s="46"/>
      <c r="F11" s="42">
        <f>D11*E11</f>
        <v>0</v>
      </c>
      <c r="G11" s="10"/>
      <c r="H11" s="263"/>
      <c r="I11" s="264"/>
    </row>
    <row r="12" spans="1:9" ht="21.6" customHeight="1">
      <c r="A12" s="286"/>
      <c r="B12" s="15"/>
      <c r="C12" s="286" t="s">
        <v>42</v>
      </c>
      <c r="D12" s="287"/>
      <c r="E12" s="288"/>
      <c r="F12" s="47">
        <f>SUM(F7:F11)</f>
        <v>0</v>
      </c>
      <c r="G12" s="13"/>
      <c r="H12" s="289"/>
      <c r="I12" s="264"/>
    </row>
    <row r="13" spans="1:9" ht="24" customHeight="1">
      <c r="A13" s="272" t="s">
        <v>4</v>
      </c>
      <c r="B13" s="9">
        <v>1</v>
      </c>
      <c r="C13" s="10"/>
      <c r="D13" s="48"/>
      <c r="E13" s="11"/>
      <c r="F13" s="42">
        <f>D13*E13</f>
        <v>0</v>
      </c>
      <c r="G13" s="10"/>
      <c r="H13" s="301"/>
      <c r="I13" s="302"/>
    </row>
    <row r="14" spans="1:9" ht="21.6" customHeight="1">
      <c r="A14" s="281"/>
      <c r="B14" s="18">
        <v>2</v>
      </c>
      <c r="C14" s="20"/>
      <c r="D14" s="49"/>
      <c r="E14" s="21"/>
      <c r="F14" s="42">
        <f>D14*E14</f>
        <v>0</v>
      </c>
      <c r="G14" s="20"/>
      <c r="H14" s="263"/>
      <c r="I14" s="264"/>
    </row>
    <row r="15" spans="1:9" ht="21.6" customHeight="1">
      <c r="A15" s="281"/>
      <c r="B15" s="18">
        <v>3</v>
      </c>
      <c r="C15" s="20"/>
      <c r="D15" s="49"/>
      <c r="E15" s="21"/>
      <c r="F15" s="42">
        <f>D15*E15</f>
        <v>0</v>
      </c>
      <c r="G15" s="20"/>
      <c r="H15" s="263"/>
      <c r="I15" s="264"/>
    </row>
    <row r="16" spans="1:9" ht="21.6" customHeight="1">
      <c r="A16" s="281"/>
      <c r="B16" s="9">
        <v>4</v>
      </c>
      <c r="C16" s="20"/>
      <c r="D16" s="49"/>
      <c r="E16" s="21"/>
      <c r="F16" s="42">
        <f>D16*E16</f>
        <v>0</v>
      </c>
      <c r="G16" s="20"/>
      <c r="H16" s="263"/>
      <c r="I16" s="264"/>
    </row>
    <row r="17" spans="1:9" ht="21.6" customHeight="1">
      <c r="A17" s="281"/>
      <c r="B17" s="18">
        <v>5</v>
      </c>
      <c r="C17" s="44" t="s">
        <v>44</v>
      </c>
      <c r="D17" s="49"/>
      <c r="E17" s="21"/>
      <c r="F17" s="42">
        <f>D17*E17</f>
        <v>0</v>
      </c>
      <c r="G17" s="20"/>
      <c r="H17" s="263"/>
      <c r="I17" s="264"/>
    </row>
    <row r="18" spans="1:9" ht="21.6" customHeight="1" thickBot="1">
      <c r="A18" s="298"/>
      <c r="B18" s="23"/>
      <c r="C18" s="290" t="s">
        <v>42</v>
      </c>
      <c r="D18" s="291"/>
      <c r="E18" s="292"/>
      <c r="F18" s="50">
        <f>SUM(F13:F17)</f>
        <v>0</v>
      </c>
      <c r="G18" s="25"/>
      <c r="H18" s="284"/>
      <c r="I18" s="285"/>
    </row>
    <row r="19" spans="1:6" ht="21.6" customHeight="1">
      <c r="A19" s="305" t="s">
        <v>46</v>
      </c>
      <c r="B19" s="305"/>
      <c r="C19" s="29"/>
      <c r="D19" s="29"/>
      <c r="E19" s="30"/>
      <c r="F19" s="29"/>
    </row>
    <row r="20" spans="1:10" ht="21.75" customHeight="1">
      <c r="A20" s="32" t="s">
        <v>463</v>
      </c>
      <c r="B20" s="303" t="s">
        <v>464</v>
      </c>
      <c r="C20" s="303"/>
      <c r="D20" s="303"/>
      <c r="E20" s="303"/>
      <c r="F20" s="303"/>
      <c r="G20" s="303"/>
      <c r="H20" s="303"/>
      <c r="I20" s="303"/>
      <c r="J20" s="52"/>
    </row>
    <row r="21" spans="1:10" ht="21.75" customHeight="1">
      <c r="A21" s="32" t="s">
        <v>102</v>
      </c>
      <c r="B21" s="53" t="s">
        <v>106</v>
      </c>
      <c r="C21" s="51"/>
      <c r="D21" s="51"/>
      <c r="E21" s="51"/>
      <c r="F21" s="51"/>
      <c r="G21" s="51"/>
      <c r="H21" s="51"/>
      <c r="I21" s="51"/>
      <c r="J21" s="52"/>
    </row>
    <row r="22" spans="1:10" ht="22.5" customHeight="1">
      <c r="A22" s="32" t="s">
        <v>103</v>
      </c>
      <c r="B22" s="303" t="s">
        <v>451</v>
      </c>
      <c r="C22" s="303"/>
      <c r="D22" s="303"/>
      <c r="E22" s="303"/>
      <c r="F22" s="303"/>
      <c r="G22" s="303"/>
      <c r="H22" s="303"/>
      <c r="I22" s="303"/>
      <c r="J22" s="52"/>
    </row>
    <row r="23" spans="1:10" s="55" customFormat="1" ht="38.25" customHeight="1">
      <c r="A23" s="32" t="s">
        <v>104</v>
      </c>
      <c r="B23" s="304" t="s">
        <v>465</v>
      </c>
      <c r="C23" s="304"/>
      <c r="D23" s="304"/>
      <c r="E23" s="304"/>
      <c r="F23" s="304"/>
      <c r="G23" s="304"/>
      <c r="H23" s="304"/>
      <c r="I23" s="304"/>
      <c r="J23" s="54"/>
    </row>
    <row r="24" spans="1:10" s="55" customFormat="1" ht="22.5" customHeight="1">
      <c r="A24" s="32" t="s">
        <v>105</v>
      </c>
      <c r="B24" s="295" t="s">
        <v>56</v>
      </c>
      <c r="C24" s="295"/>
      <c r="D24" s="295"/>
      <c r="E24" s="295"/>
      <c r="F24" s="295"/>
      <c r="G24" s="295"/>
      <c r="H24" s="295"/>
      <c r="I24" s="295"/>
      <c r="J24" s="54"/>
    </row>
    <row r="25" s="52" customFormat="1" ht="21" customHeight="1">
      <c r="A25" s="32"/>
    </row>
    <row r="26" spans="2:6" ht="21.6" customHeight="1">
      <c r="B26" s="297" t="s">
        <v>466</v>
      </c>
      <c r="C26" s="297"/>
      <c r="D26" s="297"/>
      <c r="F26" s="37" t="s">
        <v>55</v>
      </c>
    </row>
    <row r="27" spans="1:5" ht="21.6" customHeight="1">
      <c r="A27" s="37"/>
      <c r="B27" s="37"/>
      <c r="C27" s="37"/>
      <c r="D27" s="3"/>
      <c r="E27" s="38"/>
    </row>
  </sheetData>
  <mergeCells count="32">
    <mergeCell ref="B24:I24"/>
    <mergeCell ref="B22:I22"/>
    <mergeCell ref="B23:I23"/>
    <mergeCell ref="A19:B19"/>
    <mergeCell ref="A2:I2"/>
    <mergeCell ref="A3:I3"/>
    <mergeCell ref="B5:B6"/>
    <mergeCell ref="H14:I14"/>
    <mergeCell ref="H15:I15"/>
    <mergeCell ref="H5:I6"/>
    <mergeCell ref="F5:F6"/>
    <mergeCell ref="A5:A6"/>
    <mergeCell ref="E5:E6"/>
    <mergeCell ref="G5:G6"/>
    <mergeCell ref="D5:D6"/>
    <mergeCell ref="C5:C6"/>
    <mergeCell ref="B26:D26"/>
    <mergeCell ref="A7:A12"/>
    <mergeCell ref="A13:A18"/>
    <mergeCell ref="H7:I7"/>
    <mergeCell ref="H13:I13"/>
    <mergeCell ref="H17:I17"/>
    <mergeCell ref="B20:I20"/>
    <mergeCell ref="H8:I8"/>
    <mergeCell ref="H9:I9"/>
    <mergeCell ref="C18:E18"/>
    <mergeCell ref="H18:I18"/>
    <mergeCell ref="H10:I10"/>
    <mergeCell ref="H12:I12"/>
    <mergeCell ref="C12:E12"/>
    <mergeCell ref="H11:I11"/>
    <mergeCell ref="H16:I16"/>
  </mergeCells>
  <printOptions horizontalCentered="1"/>
  <pageMargins left="0.07874015748031496" right="0.07874015748031496" top="0.3937007874015748" bottom="0.5905511811023623" header="0.1968503937007874" footer="0.5118110236220472"/>
  <pageSetup fitToHeight="0"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view="pageBreakPreview" zoomScaleSheetLayoutView="100" workbookViewId="0" topLeftCell="A1">
      <selection activeCell="B11" sqref="B11"/>
    </sheetView>
  </sheetViews>
  <sheetFormatPr defaultColWidth="9.00390625" defaultRowHeight="16.5"/>
  <cols>
    <col min="1" max="1" width="5.75390625" style="33" customWidth="1"/>
    <col min="2" max="2" width="5.50390625" style="33" bestFit="1" customWidth="1"/>
    <col min="3" max="3" width="22.25390625" style="33" customWidth="1"/>
    <col min="4" max="4" width="7.50390625" style="33" bestFit="1" customWidth="1"/>
    <col min="5" max="5" width="5.50390625" style="33" bestFit="1" customWidth="1"/>
    <col min="6" max="6" width="8.75390625" style="33" customWidth="1"/>
    <col min="7" max="7" width="31.75390625" style="33" customWidth="1"/>
    <col min="8" max="8" width="7.125" style="33" customWidth="1"/>
    <col min="9" max="9" width="10.75390625" style="33" customWidth="1"/>
    <col min="10" max="16384" width="9.00390625" style="33" customWidth="1"/>
  </cols>
  <sheetData>
    <row r="1" spans="1:9" ht="24">
      <c r="A1" s="327" t="s">
        <v>299</v>
      </c>
      <c r="B1" s="327"/>
      <c r="C1" s="327"/>
      <c r="D1" s="327"/>
      <c r="E1" s="327"/>
      <c r="F1" s="327"/>
      <c r="G1" s="327"/>
      <c r="H1" s="327"/>
      <c r="I1" s="327"/>
    </row>
    <row r="2" ht="16.5" thickBot="1">
      <c r="I2" s="56" t="s">
        <v>87</v>
      </c>
    </row>
    <row r="3" spans="1:9" ht="30.75" customHeight="1">
      <c r="A3" s="328" t="s">
        <v>300</v>
      </c>
      <c r="B3" s="329"/>
      <c r="C3" s="329"/>
      <c r="D3" s="329"/>
      <c r="E3" s="329"/>
      <c r="F3" s="329"/>
      <c r="G3" s="329"/>
      <c r="H3" s="330" t="s">
        <v>301</v>
      </c>
      <c r="I3" s="331"/>
    </row>
    <row r="4" spans="1:9" ht="34.5" customHeight="1">
      <c r="A4" s="57" t="s">
        <v>302</v>
      </c>
      <c r="B4" s="58" t="s">
        <v>88</v>
      </c>
      <c r="C4" s="58" t="s">
        <v>89</v>
      </c>
      <c r="D4" s="58" t="s">
        <v>90</v>
      </c>
      <c r="E4" s="58" t="s">
        <v>91</v>
      </c>
      <c r="F4" s="59" t="s">
        <v>92</v>
      </c>
      <c r="G4" s="58" t="s">
        <v>93</v>
      </c>
      <c r="H4" s="60" t="s">
        <v>303</v>
      </c>
      <c r="I4" s="61" t="s">
        <v>304</v>
      </c>
    </row>
    <row r="5" spans="1:9" ht="26.25" customHeight="1">
      <c r="A5" s="313" t="s">
        <v>305</v>
      </c>
      <c r="B5" s="307"/>
      <c r="C5" s="307"/>
      <c r="D5" s="307"/>
      <c r="E5" s="307"/>
      <c r="F5" s="307"/>
      <c r="G5" s="63">
        <f>SUM(G10,G12,G16,G19,G23,G27,G29,G33)</f>
        <v>5257</v>
      </c>
      <c r="H5" s="64"/>
      <c r="I5" s="65">
        <f>SUM(I10,I12,I16,I19,I23,I27,I29,I33)</f>
        <v>5257</v>
      </c>
    </row>
    <row r="6" spans="1:9" ht="28.5" customHeight="1">
      <c r="A6" s="332" t="s">
        <v>306</v>
      </c>
      <c r="B6" s="66">
        <v>1</v>
      </c>
      <c r="C6" s="67" t="s">
        <v>307</v>
      </c>
      <c r="D6" s="68">
        <v>25</v>
      </c>
      <c r="E6" s="39">
        <v>48</v>
      </c>
      <c r="F6" s="68">
        <f>D6*E6</f>
        <v>1200</v>
      </c>
      <c r="G6" s="69" t="s">
        <v>308</v>
      </c>
      <c r="H6" s="70"/>
      <c r="I6" s="71">
        <v>1200</v>
      </c>
    </row>
    <row r="7" spans="1:9" ht="37.5" customHeight="1">
      <c r="A7" s="311"/>
      <c r="B7" s="66">
        <v>2</v>
      </c>
      <c r="C7" s="72" t="s">
        <v>94</v>
      </c>
      <c r="D7" s="68">
        <v>90</v>
      </c>
      <c r="E7" s="39">
        <v>1</v>
      </c>
      <c r="F7" s="73">
        <f>D7*E7</f>
        <v>90</v>
      </c>
      <c r="G7" s="69" t="s">
        <v>309</v>
      </c>
      <c r="H7" s="70"/>
      <c r="I7" s="74">
        <v>90</v>
      </c>
    </row>
    <row r="8" spans="1:9" s="79" customFormat="1" ht="51.75" customHeight="1">
      <c r="A8" s="311"/>
      <c r="B8" s="66">
        <v>3</v>
      </c>
      <c r="C8" s="75" t="s">
        <v>310</v>
      </c>
      <c r="D8" s="68">
        <v>2880</v>
      </c>
      <c r="E8" s="76">
        <v>1</v>
      </c>
      <c r="F8" s="68">
        <f>D8*E8</f>
        <v>2880</v>
      </c>
      <c r="G8" s="77" t="s">
        <v>311</v>
      </c>
      <c r="H8" s="70"/>
      <c r="I8" s="78">
        <v>2880</v>
      </c>
    </row>
    <row r="9" spans="1:9" s="79" customFormat="1" ht="26.25" customHeight="1">
      <c r="A9" s="311"/>
      <c r="B9" s="66">
        <v>4</v>
      </c>
      <c r="C9" s="80" t="s">
        <v>312</v>
      </c>
      <c r="D9" s="68">
        <v>200</v>
      </c>
      <c r="E9" s="76">
        <v>1</v>
      </c>
      <c r="F9" s="73">
        <f>D9*E9</f>
        <v>200</v>
      </c>
      <c r="G9" s="77" t="s">
        <v>313</v>
      </c>
      <c r="H9" s="70"/>
      <c r="I9" s="78">
        <v>200</v>
      </c>
    </row>
    <row r="10" spans="1:11" ht="24.75" customHeight="1">
      <c r="A10" s="311"/>
      <c r="B10" s="307" t="s">
        <v>314</v>
      </c>
      <c r="C10" s="307"/>
      <c r="D10" s="307"/>
      <c r="E10" s="307"/>
      <c r="F10" s="307"/>
      <c r="G10" s="81">
        <f>SUM(F6:F9)</f>
        <v>4370</v>
      </c>
      <c r="H10" s="62"/>
      <c r="I10" s="82">
        <f>SUM(I6:I9)</f>
        <v>4370</v>
      </c>
      <c r="K10" s="28"/>
    </row>
    <row r="11" spans="1:11" ht="39" customHeight="1">
      <c r="A11" s="311" t="s">
        <v>315</v>
      </c>
      <c r="B11" s="66">
        <v>1</v>
      </c>
      <c r="C11" s="83" t="s">
        <v>95</v>
      </c>
      <c r="D11" s="68">
        <v>25</v>
      </c>
      <c r="E11" s="84">
        <v>2</v>
      </c>
      <c r="F11" s="85">
        <f>D11*E11</f>
        <v>50</v>
      </c>
      <c r="G11" s="86" t="s">
        <v>316</v>
      </c>
      <c r="H11" s="62"/>
      <c r="I11" s="71">
        <v>50</v>
      </c>
      <c r="K11" s="28"/>
    </row>
    <row r="12" spans="1:9" ht="29.45" customHeight="1">
      <c r="A12" s="326"/>
      <c r="B12" s="307" t="s">
        <v>314</v>
      </c>
      <c r="C12" s="307"/>
      <c r="D12" s="307"/>
      <c r="E12" s="307"/>
      <c r="F12" s="307"/>
      <c r="G12" s="81">
        <f>SUM(F11)</f>
        <v>50</v>
      </c>
      <c r="H12" s="87"/>
      <c r="I12" s="82">
        <f>SUM(I11)</f>
        <v>50</v>
      </c>
    </row>
    <row r="13" spans="1:9" ht="37.5" customHeight="1">
      <c r="A13" s="311" t="s">
        <v>67</v>
      </c>
      <c r="B13" s="66">
        <v>1</v>
      </c>
      <c r="C13" s="83" t="s">
        <v>95</v>
      </c>
      <c r="D13" s="68">
        <v>25</v>
      </c>
      <c r="E13" s="84">
        <v>1</v>
      </c>
      <c r="F13" s="85">
        <f>D13*E13</f>
        <v>25</v>
      </c>
      <c r="G13" s="86" t="s">
        <v>317</v>
      </c>
      <c r="H13" s="87"/>
      <c r="I13" s="71">
        <v>25</v>
      </c>
    </row>
    <row r="14" spans="1:9" ht="37.5" customHeight="1">
      <c r="A14" s="311"/>
      <c r="B14" s="66">
        <v>2</v>
      </c>
      <c r="C14" s="83" t="s">
        <v>95</v>
      </c>
      <c r="D14" s="68">
        <v>25</v>
      </c>
      <c r="E14" s="66">
        <v>2</v>
      </c>
      <c r="F14" s="85">
        <f>D14*E14</f>
        <v>50</v>
      </c>
      <c r="G14" s="86" t="s">
        <v>318</v>
      </c>
      <c r="H14" s="87"/>
      <c r="I14" s="74">
        <v>50</v>
      </c>
    </row>
    <row r="15" spans="1:9" ht="67.9" customHeight="1">
      <c r="A15" s="311"/>
      <c r="B15" s="66">
        <v>3</v>
      </c>
      <c r="C15" s="83" t="s">
        <v>319</v>
      </c>
      <c r="D15" s="68">
        <v>190</v>
      </c>
      <c r="E15" s="66">
        <v>1</v>
      </c>
      <c r="F15" s="85">
        <f>D15*E15</f>
        <v>190</v>
      </c>
      <c r="G15" s="86" t="s">
        <v>320</v>
      </c>
      <c r="H15" s="87"/>
      <c r="I15" s="74">
        <v>190</v>
      </c>
    </row>
    <row r="16" spans="1:9" ht="27.75" customHeight="1">
      <c r="A16" s="311"/>
      <c r="B16" s="316" t="s">
        <v>314</v>
      </c>
      <c r="C16" s="316"/>
      <c r="D16" s="316"/>
      <c r="E16" s="316"/>
      <c r="F16" s="316"/>
      <c r="G16" s="81">
        <f>SUM(F13:F15)</f>
        <v>265</v>
      </c>
      <c r="H16" s="87"/>
      <c r="I16" s="82">
        <f>SUM(I13:I15)</f>
        <v>265</v>
      </c>
    </row>
    <row r="17" spans="1:9" ht="36" customHeight="1">
      <c r="A17" s="311" t="s">
        <v>321</v>
      </c>
      <c r="B17" s="66">
        <v>1</v>
      </c>
      <c r="C17" s="83" t="s">
        <v>95</v>
      </c>
      <c r="D17" s="68">
        <v>25</v>
      </c>
      <c r="E17" s="88">
        <v>1</v>
      </c>
      <c r="F17" s="68">
        <f>D17*E17</f>
        <v>25</v>
      </c>
      <c r="G17" s="86" t="s">
        <v>322</v>
      </c>
      <c r="H17" s="87"/>
      <c r="I17" s="71">
        <v>25</v>
      </c>
    </row>
    <row r="18" spans="1:9" ht="36" customHeight="1">
      <c r="A18" s="311"/>
      <c r="B18" s="66">
        <v>2</v>
      </c>
      <c r="C18" s="83" t="s">
        <v>95</v>
      </c>
      <c r="D18" s="68">
        <v>25</v>
      </c>
      <c r="E18" s="88">
        <v>2</v>
      </c>
      <c r="F18" s="68">
        <f>D18*E18</f>
        <v>50</v>
      </c>
      <c r="G18" s="86" t="s">
        <v>323</v>
      </c>
      <c r="H18" s="87"/>
      <c r="I18" s="71">
        <v>50</v>
      </c>
    </row>
    <row r="19" spans="1:9" ht="28.5" customHeight="1">
      <c r="A19" s="311"/>
      <c r="B19" s="316" t="s">
        <v>314</v>
      </c>
      <c r="C19" s="316"/>
      <c r="D19" s="316"/>
      <c r="E19" s="316"/>
      <c r="F19" s="316"/>
      <c r="G19" s="81">
        <f>SUM(F17:F18)</f>
        <v>75</v>
      </c>
      <c r="H19" s="87"/>
      <c r="I19" s="82">
        <f>SUM(I17:I18)</f>
        <v>75</v>
      </c>
    </row>
    <row r="20" spans="1:9" ht="37.5" customHeight="1">
      <c r="A20" s="311" t="s">
        <v>324</v>
      </c>
      <c r="B20" s="66">
        <v>1</v>
      </c>
      <c r="C20" s="89" t="s">
        <v>325</v>
      </c>
      <c r="D20" s="76">
        <v>25</v>
      </c>
      <c r="E20" s="76">
        <v>1</v>
      </c>
      <c r="F20" s="85">
        <f>D20*E20</f>
        <v>25</v>
      </c>
      <c r="G20" s="90" t="s">
        <v>326</v>
      </c>
      <c r="H20" s="87"/>
      <c r="I20" s="71">
        <v>25</v>
      </c>
    </row>
    <row r="21" spans="1:9" ht="34.5" customHeight="1">
      <c r="A21" s="311"/>
      <c r="B21" s="66">
        <v>2</v>
      </c>
      <c r="C21" s="89" t="s">
        <v>327</v>
      </c>
      <c r="D21" s="76">
        <v>25</v>
      </c>
      <c r="E21" s="76">
        <v>1</v>
      </c>
      <c r="F21" s="85">
        <f>D21*E21</f>
        <v>25</v>
      </c>
      <c r="G21" s="91" t="s">
        <v>328</v>
      </c>
      <c r="H21" s="87"/>
      <c r="I21" s="71">
        <v>25</v>
      </c>
    </row>
    <row r="22" spans="1:9" ht="63.75" customHeight="1">
      <c r="A22" s="311"/>
      <c r="B22" s="66">
        <v>3</v>
      </c>
      <c r="C22" s="89" t="s">
        <v>329</v>
      </c>
      <c r="D22" s="76">
        <v>25</v>
      </c>
      <c r="E22" s="76">
        <v>2</v>
      </c>
      <c r="F22" s="85">
        <f>D22*E22</f>
        <v>50</v>
      </c>
      <c r="G22" s="92" t="s">
        <v>330</v>
      </c>
      <c r="H22" s="87"/>
      <c r="I22" s="71">
        <v>50</v>
      </c>
    </row>
    <row r="23" spans="1:9" ht="30" customHeight="1">
      <c r="A23" s="311"/>
      <c r="B23" s="316" t="s">
        <v>314</v>
      </c>
      <c r="C23" s="316"/>
      <c r="D23" s="316"/>
      <c r="E23" s="316"/>
      <c r="F23" s="316"/>
      <c r="G23" s="81">
        <f>SUM(F20:F22)</f>
        <v>100</v>
      </c>
      <c r="H23" s="87"/>
      <c r="I23" s="82">
        <f>SUM(I20:I22)</f>
        <v>100</v>
      </c>
    </row>
    <row r="24" spans="1:9" ht="63.75" customHeight="1">
      <c r="A24" s="311" t="s">
        <v>33</v>
      </c>
      <c r="B24" s="66">
        <v>1</v>
      </c>
      <c r="C24" s="93" t="s">
        <v>95</v>
      </c>
      <c r="D24" s="85">
        <v>25</v>
      </c>
      <c r="E24" s="85">
        <v>7</v>
      </c>
      <c r="F24" s="85">
        <f>D24*E24</f>
        <v>175</v>
      </c>
      <c r="G24" s="92" t="s">
        <v>331</v>
      </c>
      <c r="H24" s="87"/>
      <c r="I24" s="71">
        <v>175</v>
      </c>
    </row>
    <row r="25" spans="1:9" ht="35.1" customHeight="1">
      <c r="A25" s="311"/>
      <c r="B25" s="66">
        <v>2</v>
      </c>
      <c r="C25" s="94" t="s">
        <v>96</v>
      </c>
      <c r="D25" s="85">
        <v>32</v>
      </c>
      <c r="E25" s="85">
        <v>1</v>
      </c>
      <c r="F25" s="85">
        <f>D25*E25</f>
        <v>32</v>
      </c>
      <c r="G25" s="92" t="s">
        <v>332</v>
      </c>
      <c r="H25" s="87"/>
      <c r="I25" s="71">
        <v>32</v>
      </c>
    </row>
    <row r="26" spans="1:9" ht="35.1" customHeight="1">
      <c r="A26" s="311"/>
      <c r="B26" s="66">
        <v>3</v>
      </c>
      <c r="C26" s="94" t="s">
        <v>333</v>
      </c>
      <c r="D26" s="85">
        <v>70</v>
      </c>
      <c r="E26" s="85">
        <v>1</v>
      </c>
      <c r="F26" s="85">
        <f>D26*E26</f>
        <v>70</v>
      </c>
      <c r="G26" s="92" t="s">
        <v>334</v>
      </c>
      <c r="H26" s="87"/>
      <c r="I26" s="71">
        <v>70</v>
      </c>
    </row>
    <row r="27" spans="1:9" ht="23.25" customHeight="1">
      <c r="A27" s="311"/>
      <c r="B27" s="324" t="s">
        <v>335</v>
      </c>
      <c r="C27" s="316"/>
      <c r="D27" s="316"/>
      <c r="E27" s="316"/>
      <c r="F27" s="316"/>
      <c r="G27" s="81">
        <f>SUM(F24:F26)</f>
        <v>277</v>
      </c>
      <c r="H27" s="62"/>
      <c r="I27" s="82">
        <f>SUM(I24:I26)</f>
        <v>277</v>
      </c>
    </row>
    <row r="28" spans="1:9" ht="69" customHeight="1">
      <c r="A28" s="311" t="s">
        <v>336</v>
      </c>
      <c r="B28" s="66">
        <v>1</v>
      </c>
      <c r="C28" s="94" t="s">
        <v>95</v>
      </c>
      <c r="D28" s="85">
        <v>25</v>
      </c>
      <c r="E28" s="85">
        <v>1</v>
      </c>
      <c r="F28" s="85">
        <f>D28*E28</f>
        <v>25</v>
      </c>
      <c r="G28" s="92" t="s">
        <v>337</v>
      </c>
      <c r="H28" s="62"/>
      <c r="I28" s="71">
        <v>25</v>
      </c>
    </row>
    <row r="29" spans="1:9" ht="27" customHeight="1">
      <c r="A29" s="311"/>
      <c r="B29" s="316" t="s">
        <v>314</v>
      </c>
      <c r="C29" s="316"/>
      <c r="D29" s="316"/>
      <c r="E29" s="316"/>
      <c r="F29" s="316"/>
      <c r="G29" s="81">
        <f>SUM(F28:F28)</f>
        <v>25</v>
      </c>
      <c r="H29" s="87"/>
      <c r="I29" s="82">
        <f>SUM(I28:I28)</f>
        <v>25</v>
      </c>
    </row>
    <row r="30" spans="1:9" ht="63" customHeight="1">
      <c r="A30" s="311" t="s">
        <v>338</v>
      </c>
      <c r="B30" s="66">
        <v>1</v>
      </c>
      <c r="C30" s="93" t="s">
        <v>307</v>
      </c>
      <c r="D30" s="85">
        <v>25</v>
      </c>
      <c r="E30" s="85">
        <v>2</v>
      </c>
      <c r="F30" s="85">
        <f>D30*E30</f>
        <v>50</v>
      </c>
      <c r="G30" s="95" t="s">
        <v>339</v>
      </c>
      <c r="H30" s="87"/>
      <c r="I30" s="71">
        <v>50</v>
      </c>
    </row>
    <row r="31" spans="1:9" ht="69" customHeight="1">
      <c r="A31" s="311"/>
      <c r="B31" s="66">
        <v>2</v>
      </c>
      <c r="C31" s="94" t="s">
        <v>97</v>
      </c>
      <c r="D31" s="85">
        <v>30</v>
      </c>
      <c r="E31" s="85">
        <v>1</v>
      </c>
      <c r="F31" s="85">
        <f>D31*E31</f>
        <v>30</v>
      </c>
      <c r="G31" s="96" t="s">
        <v>340</v>
      </c>
      <c r="H31" s="87"/>
      <c r="I31" s="71">
        <v>30</v>
      </c>
    </row>
    <row r="32" spans="1:9" ht="54" customHeight="1">
      <c r="A32" s="311"/>
      <c r="B32" s="66">
        <v>3</v>
      </c>
      <c r="C32" s="97" t="s">
        <v>341</v>
      </c>
      <c r="D32" s="85">
        <v>15</v>
      </c>
      <c r="E32" s="85">
        <v>1</v>
      </c>
      <c r="F32" s="85">
        <f>D32*E32</f>
        <v>15</v>
      </c>
      <c r="G32" s="96" t="s">
        <v>342</v>
      </c>
      <c r="H32" s="62"/>
      <c r="I32" s="71">
        <v>15</v>
      </c>
    </row>
    <row r="33" spans="1:9" ht="27.75" customHeight="1">
      <c r="A33" s="311"/>
      <c r="B33" s="324" t="s">
        <v>335</v>
      </c>
      <c r="C33" s="316"/>
      <c r="D33" s="316"/>
      <c r="E33" s="316"/>
      <c r="F33" s="316"/>
      <c r="G33" s="81">
        <f>SUM(I30:I32)</f>
        <v>95</v>
      </c>
      <c r="H33" s="62"/>
      <c r="I33" s="82">
        <f>SUM(I30:I32)</f>
        <v>95</v>
      </c>
    </row>
    <row r="34" spans="1:9" ht="28.5" customHeight="1">
      <c r="A34" s="325" t="s">
        <v>343</v>
      </c>
      <c r="B34" s="307"/>
      <c r="C34" s="307"/>
      <c r="D34" s="307"/>
      <c r="E34" s="307"/>
      <c r="F34" s="307"/>
      <c r="G34" s="63">
        <f>SUM(G36,G38,G41,G43,G45,G47)</f>
        <v>422</v>
      </c>
      <c r="H34" s="98"/>
      <c r="I34" s="65">
        <f>SUM(I36,I38,I41,I43,I45,I47)</f>
        <v>422</v>
      </c>
    </row>
    <row r="35" spans="1:9" ht="36.75" customHeight="1">
      <c r="A35" s="317" t="s">
        <v>344</v>
      </c>
      <c r="B35" s="66">
        <v>1</v>
      </c>
      <c r="C35" s="93" t="s">
        <v>345</v>
      </c>
      <c r="D35" s="85">
        <v>25</v>
      </c>
      <c r="E35" s="85">
        <v>1</v>
      </c>
      <c r="F35" s="85">
        <f>D35*E35</f>
        <v>25</v>
      </c>
      <c r="G35" s="95" t="s">
        <v>346</v>
      </c>
      <c r="H35" s="98"/>
      <c r="I35" s="71">
        <v>25</v>
      </c>
    </row>
    <row r="36" spans="1:9" ht="27.6" customHeight="1">
      <c r="A36" s="318"/>
      <c r="B36" s="324" t="s">
        <v>335</v>
      </c>
      <c r="C36" s="316"/>
      <c r="D36" s="316"/>
      <c r="E36" s="316"/>
      <c r="F36" s="316"/>
      <c r="G36" s="81">
        <f>SUM(F35:F35)</f>
        <v>25</v>
      </c>
      <c r="H36" s="98"/>
      <c r="I36" s="65">
        <f>SUM(I35:I35)</f>
        <v>25</v>
      </c>
    </row>
    <row r="37" spans="1:9" ht="40.5" customHeight="1">
      <c r="A37" s="317" t="s">
        <v>347</v>
      </c>
      <c r="B37" s="66">
        <v>1</v>
      </c>
      <c r="C37" s="93" t="s">
        <v>345</v>
      </c>
      <c r="D37" s="85">
        <v>25</v>
      </c>
      <c r="E37" s="85">
        <v>3</v>
      </c>
      <c r="F37" s="85">
        <f>D37*E37</f>
        <v>75</v>
      </c>
      <c r="G37" s="95" t="s">
        <v>348</v>
      </c>
      <c r="H37" s="98"/>
      <c r="I37" s="71">
        <v>75</v>
      </c>
    </row>
    <row r="38" spans="1:9" ht="27.6" customHeight="1">
      <c r="A38" s="318"/>
      <c r="B38" s="324" t="s">
        <v>335</v>
      </c>
      <c r="C38" s="316"/>
      <c r="D38" s="316"/>
      <c r="E38" s="316"/>
      <c r="F38" s="316"/>
      <c r="G38" s="81">
        <f>SUM(F37:F37)</f>
        <v>75</v>
      </c>
      <c r="H38" s="98"/>
      <c r="I38" s="65">
        <f>SUM(I37:I37)</f>
        <v>75</v>
      </c>
    </row>
    <row r="39" spans="1:9" ht="55.9" customHeight="1">
      <c r="A39" s="317" t="s">
        <v>349</v>
      </c>
      <c r="B39" s="66">
        <v>1</v>
      </c>
      <c r="C39" s="93" t="s">
        <v>345</v>
      </c>
      <c r="D39" s="85">
        <v>25</v>
      </c>
      <c r="E39" s="85">
        <v>2</v>
      </c>
      <c r="F39" s="85">
        <f>D39*E39</f>
        <v>50</v>
      </c>
      <c r="G39" s="77" t="s">
        <v>350</v>
      </c>
      <c r="H39" s="62"/>
      <c r="I39" s="71">
        <v>50</v>
      </c>
    </row>
    <row r="40" spans="1:9" ht="49.9" customHeight="1">
      <c r="A40" s="317"/>
      <c r="B40" s="66">
        <v>2</v>
      </c>
      <c r="C40" s="93" t="s">
        <v>351</v>
      </c>
      <c r="D40" s="85">
        <v>30</v>
      </c>
      <c r="E40" s="85">
        <v>1</v>
      </c>
      <c r="F40" s="85">
        <f>D40*E40</f>
        <v>30</v>
      </c>
      <c r="G40" s="77" t="s">
        <v>352</v>
      </c>
      <c r="H40" s="99"/>
      <c r="I40" s="71">
        <v>30</v>
      </c>
    </row>
    <row r="41" spans="1:9" ht="25.5" customHeight="1">
      <c r="A41" s="317"/>
      <c r="B41" s="324" t="s">
        <v>335</v>
      </c>
      <c r="C41" s="316"/>
      <c r="D41" s="316"/>
      <c r="E41" s="316"/>
      <c r="F41" s="316"/>
      <c r="G41" s="81">
        <f>SUM(F39:F40)</f>
        <v>80</v>
      </c>
      <c r="H41" s="99"/>
      <c r="I41" s="100">
        <f>SUM(I39:I40)</f>
        <v>80</v>
      </c>
    </row>
    <row r="42" spans="1:9" ht="63" customHeight="1">
      <c r="A42" s="317" t="s">
        <v>353</v>
      </c>
      <c r="B42" s="66">
        <v>1</v>
      </c>
      <c r="C42" s="93" t="s">
        <v>95</v>
      </c>
      <c r="D42" s="85">
        <v>25</v>
      </c>
      <c r="E42" s="85">
        <v>4</v>
      </c>
      <c r="F42" s="85">
        <f>D42*E42</f>
        <v>100</v>
      </c>
      <c r="G42" s="95" t="s">
        <v>354</v>
      </c>
      <c r="H42" s="99"/>
      <c r="I42" s="71">
        <v>100</v>
      </c>
    </row>
    <row r="43" spans="1:9" ht="25.15" customHeight="1">
      <c r="A43" s="318"/>
      <c r="B43" s="316" t="s">
        <v>335</v>
      </c>
      <c r="C43" s="316"/>
      <c r="D43" s="316"/>
      <c r="E43" s="316"/>
      <c r="F43" s="316"/>
      <c r="G43" s="63">
        <f>SUM(F42:F42)</f>
        <v>100</v>
      </c>
      <c r="H43" s="101"/>
      <c r="I43" s="100">
        <f>SUM(I42:I42)</f>
        <v>100</v>
      </c>
    </row>
    <row r="44" spans="1:9" ht="49.5" customHeight="1">
      <c r="A44" s="317" t="s">
        <v>355</v>
      </c>
      <c r="B44" s="66">
        <v>1</v>
      </c>
      <c r="C44" s="93" t="s">
        <v>95</v>
      </c>
      <c r="D44" s="85">
        <v>25</v>
      </c>
      <c r="E44" s="85">
        <v>4</v>
      </c>
      <c r="F44" s="85">
        <f>D44*E44</f>
        <v>100</v>
      </c>
      <c r="G44" s="77" t="s">
        <v>356</v>
      </c>
      <c r="H44" s="101"/>
      <c r="I44" s="71">
        <v>100</v>
      </c>
    </row>
    <row r="45" spans="1:9" ht="24.75" customHeight="1">
      <c r="A45" s="318"/>
      <c r="B45" s="316" t="s">
        <v>335</v>
      </c>
      <c r="C45" s="316"/>
      <c r="D45" s="316"/>
      <c r="E45" s="316"/>
      <c r="F45" s="316"/>
      <c r="G45" s="63">
        <f>SUM(F44:F44)</f>
        <v>100</v>
      </c>
      <c r="H45" s="99"/>
      <c r="I45" s="100">
        <f>SUM(I44:I44)</f>
        <v>100</v>
      </c>
    </row>
    <row r="46" spans="1:9" ht="55.5" customHeight="1">
      <c r="A46" s="311" t="s">
        <v>357</v>
      </c>
      <c r="B46" s="66">
        <v>1</v>
      </c>
      <c r="C46" s="93" t="s">
        <v>358</v>
      </c>
      <c r="D46" s="85">
        <v>21</v>
      </c>
      <c r="E46" s="85">
        <v>2</v>
      </c>
      <c r="F46" s="85">
        <f>D46*E46</f>
        <v>42</v>
      </c>
      <c r="G46" s="77" t="s">
        <v>359</v>
      </c>
      <c r="H46" s="99"/>
      <c r="I46" s="71">
        <v>42</v>
      </c>
    </row>
    <row r="47" spans="1:9" ht="24" customHeight="1">
      <c r="A47" s="318"/>
      <c r="B47" s="316" t="s">
        <v>335</v>
      </c>
      <c r="C47" s="316"/>
      <c r="D47" s="316"/>
      <c r="E47" s="316"/>
      <c r="F47" s="316"/>
      <c r="G47" s="63">
        <f>SUM(F46:F46)</f>
        <v>42</v>
      </c>
      <c r="H47" s="101"/>
      <c r="I47" s="82">
        <f>SUM(I46:I46)</f>
        <v>42</v>
      </c>
    </row>
    <row r="48" spans="1:9" ht="30" customHeight="1">
      <c r="A48" s="322" t="s">
        <v>360</v>
      </c>
      <c r="B48" s="307"/>
      <c r="C48" s="307"/>
      <c r="D48" s="307"/>
      <c r="E48" s="307"/>
      <c r="F48" s="307"/>
      <c r="G48" s="63">
        <f>SUM(G51,G56,G58,G61)</f>
        <v>261</v>
      </c>
      <c r="H48" s="99"/>
      <c r="I48" s="82">
        <f>SUM(I51,I56,I58,I61)</f>
        <v>261</v>
      </c>
    </row>
    <row r="49" spans="1:9" ht="41.45" customHeight="1" hidden="1">
      <c r="A49" s="314" t="s">
        <v>361</v>
      </c>
      <c r="B49" s="66">
        <v>1</v>
      </c>
      <c r="C49" s="93"/>
      <c r="D49" s="76"/>
      <c r="E49" s="76"/>
      <c r="F49" s="76"/>
      <c r="G49" s="102"/>
      <c r="H49" s="99"/>
      <c r="I49" s="71">
        <v>0</v>
      </c>
    </row>
    <row r="50" spans="1:9" ht="36.6" customHeight="1" hidden="1">
      <c r="A50" s="319"/>
      <c r="B50" s="66">
        <v>2</v>
      </c>
      <c r="C50" s="93"/>
      <c r="D50" s="76"/>
      <c r="E50" s="76"/>
      <c r="F50" s="76"/>
      <c r="G50" s="102"/>
      <c r="H50" s="99"/>
      <c r="I50" s="71">
        <v>0</v>
      </c>
    </row>
    <row r="51" spans="1:9" ht="38.45" customHeight="1" hidden="1">
      <c r="A51" s="319"/>
      <c r="B51" s="316" t="s">
        <v>335</v>
      </c>
      <c r="C51" s="316"/>
      <c r="D51" s="316"/>
      <c r="E51" s="316"/>
      <c r="F51" s="316"/>
      <c r="G51" s="103">
        <f>SUM(F49:F50)</f>
        <v>0</v>
      </c>
      <c r="H51" s="64"/>
      <c r="I51" s="65">
        <f>SUM(I49:I50)</f>
        <v>0</v>
      </c>
    </row>
    <row r="52" spans="1:9" ht="38.45" customHeight="1">
      <c r="A52" s="323" t="s">
        <v>362</v>
      </c>
      <c r="B52" s="66">
        <v>1</v>
      </c>
      <c r="C52" s="93" t="s">
        <v>95</v>
      </c>
      <c r="D52" s="85">
        <v>25</v>
      </c>
      <c r="E52" s="85">
        <v>2</v>
      </c>
      <c r="F52" s="85">
        <f>D52*E52</f>
        <v>50</v>
      </c>
      <c r="G52" s="77" t="s">
        <v>363</v>
      </c>
      <c r="H52" s="64"/>
      <c r="I52" s="71">
        <v>50</v>
      </c>
    </row>
    <row r="53" spans="1:9" ht="38.45" customHeight="1">
      <c r="A53" s="318"/>
      <c r="B53" s="66">
        <v>2</v>
      </c>
      <c r="C53" s="93" t="s">
        <v>364</v>
      </c>
      <c r="D53" s="85">
        <v>42</v>
      </c>
      <c r="E53" s="85">
        <v>1</v>
      </c>
      <c r="F53" s="85">
        <f>D53*E53</f>
        <v>42</v>
      </c>
      <c r="G53" s="77" t="s">
        <v>365</v>
      </c>
      <c r="H53" s="64"/>
      <c r="I53" s="71">
        <v>42</v>
      </c>
    </row>
    <row r="54" spans="1:9" ht="38.45" customHeight="1">
      <c r="A54" s="318"/>
      <c r="B54" s="66">
        <v>3</v>
      </c>
      <c r="C54" s="93" t="s">
        <v>366</v>
      </c>
      <c r="D54" s="85">
        <v>50</v>
      </c>
      <c r="E54" s="85">
        <v>1</v>
      </c>
      <c r="F54" s="85">
        <f>D54*E54</f>
        <v>50</v>
      </c>
      <c r="G54" s="77" t="s">
        <v>367</v>
      </c>
      <c r="H54" s="64"/>
      <c r="I54" s="71">
        <v>50</v>
      </c>
    </row>
    <row r="55" spans="1:9" ht="35.1" customHeight="1">
      <c r="A55" s="318"/>
      <c r="B55" s="66">
        <v>4</v>
      </c>
      <c r="C55" s="93" t="s">
        <v>368</v>
      </c>
      <c r="D55" s="85">
        <v>45</v>
      </c>
      <c r="E55" s="85">
        <v>1</v>
      </c>
      <c r="F55" s="85">
        <f>D55*E55</f>
        <v>45</v>
      </c>
      <c r="G55" s="77" t="s">
        <v>369</v>
      </c>
      <c r="H55" s="64"/>
      <c r="I55" s="71">
        <v>45</v>
      </c>
    </row>
    <row r="56" spans="1:9" ht="28.9" customHeight="1">
      <c r="A56" s="318"/>
      <c r="B56" s="316" t="s">
        <v>335</v>
      </c>
      <c r="C56" s="316"/>
      <c r="D56" s="316"/>
      <c r="E56" s="316"/>
      <c r="F56" s="316"/>
      <c r="G56" s="63">
        <f>SUM(F52:F55)</f>
        <v>187</v>
      </c>
      <c r="H56" s="64"/>
      <c r="I56" s="65">
        <f>SUM(I52:I55)</f>
        <v>187</v>
      </c>
    </row>
    <row r="57" spans="1:9" ht="52.9" customHeight="1" hidden="1">
      <c r="A57" s="320" t="s">
        <v>370</v>
      </c>
      <c r="B57" s="66">
        <v>1</v>
      </c>
      <c r="C57" s="93"/>
      <c r="D57" s="76"/>
      <c r="E57" s="76"/>
      <c r="F57" s="76">
        <f>D57*E57</f>
        <v>0</v>
      </c>
      <c r="G57" s="102"/>
      <c r="H57" s="99"/>
      <c r="I57" s="71">
        <v>0</v>
      </c>
    </row>
    <row r="58" spans="1:9" ht="35.1" customHeight="1" hidden="1">
      <c r="A58" s="321"/>
      <c r="B58" s="316" t="s">
        <v>335</v>
      </c>
      <c r="C58" s="316"/>
      <c r="D58" s="316"/>
      <c r="E58" s="316"/>
      <c r="F58" s="316"/>
      <c r="G58" s="103">
        <f>SUM(F57:F57)</f>
        <v>0</v>
      </c>
      <c r="H58" s="101"/>
      <c r="I58" s="82">
        <f>SUM(I57:I57)</f>
        <v>0</v>
      </c>
    </row>
    <row r="59" spans="1:9" ht="35.1" customHeight="1">
      <c r="A59" s="333" t="s">
        <v>371</v>
      </c>
      <c r="B59" s="66">
        <v>1</v>
      </c>
      <c r="C59" s="93" t="s">
        <v>95</v>
      </c>
      <c r="D59" s="85">
        <v>25</v>
      </c>
      <c r="E59" s="85">
        <v>2</v>
      </c>
      <c r="F59" s="85">
        <f>D59*E59</f>
        <v>50</v>
      </c>
      <c r="G59" s="77" t="s">
        <v>372</v>
      </c>
      <c r="H59" s="101"/>
      <c r="I59" s="71">
        <v>50</v>
      </c>
    </row>
    <row r="60" spans="1:9" ht="41.25" customHeight="1">
      <c r="A60" s="321"/>
      <c r="B60" s="66">
        <v>2</v>
      </c>
      <c r="C60" s="97" t="s">
        <v>373</v>
      </c>
      <c r="D60" s="85">
        <v>24</v>
      </c>
      <c r="E60" s="85">
        <v>1</v>
      </c>
      <c r="F60" s="85">
        <f>D60*E60</f>
        <v>24</v>
      </c>
      <c r="G60" s="77" t="s">
        <v>374</v>
      </c>
      <c r="H60" s="64"/>
      <c r="I60" s="104">
        <v>24</v>
      </c>
    </row>
    <row r="61" spans="1:9" ht="27.75" customHeight="1">
      <c r="A61" s="321"/>
      <c r="B61" s="316" t="s">
        <v>335</v>
      </c>
      <c r="C61" s="316"/>
      <c r="D61" s="316"/>
      <c r="E61" s="316"/>
      <c r="F61" s="316"/>
      <c r="G61" s="63">
        <f>SUM(F59:F60)</f>
        <v>74</v>
      </c>
      <c r="H61" s="64"/>
      <c r="I61" s="65">
        <f>SUM(I59:I60)</f>
        <v>74</v>
      </c>
    </row>
    <row r="62" spans="1:9" ht="28.5" customHeight="1">
      <c r="A62" s="313" t="s">
        <v>375</v>
      </c>
      <c r="B62" s="307"/>
      <c r="C62" s="307"/>
      <c r="D62" s="307"/>
      <c r="E62" s="307"/>
      <c r="F62" s="307"/>
      <c r="G62" s="63">
        <f>SUM(G65,G67,G70,G73,G76,G78,G80)</f>
        <v>841</v>
      </c>
      <c r="H62" s="105"/>
      <c r="I62" s="82">
        <f>SUM(I65,I67,I70,I73,I76,I78,I80)</f>
        <v>841</v>
      </c>
    </row>
    <row r="63" spans="1:9" ht="48" customHeight="1">
      <c r="A63" s="311" t="s">
        <v>376</v>
      </c>
      <c r="B63" s="58">
        <v>1</v>
      </c>
      <c r="C63" s="39" t="s">
        <v>345</v>
      </c>
      <c r="D63" s="85">
        <v>25</v>
      </c>
      <c r="E63" s="85">
        <v>4</v>
      </c>
      <c r="F63" s="85">
        <f>D63*E63</f>
        <v>100</v>
      </c>
      <c r="G63" s="92" t="s">
        <v>377</v>
      </c>
      <c r="H63" s="87"/>
      <c r="I63" s="71">
        <v>100</v>
      </c>
    </row>
    <row r="64" spans="1:9" ht="34.5" customHeight="1">
      <c r="A64" s="318"/>
      <c r="B64" s="58">
        <v>2</v>
      </c>
      <c r="C64" s="39" t="s">
        <v>378</v>
      </c>
      <c r="D64" s="85">
        <v>66</v>
      </c>
      <c r="E64" s="85">
        <v>1</v>
      </c>
      <c r="F64" s="85">
        <f>D64*E64</f>
        <v>66</v>
      </c>
      <c r="G64" s="92" t="s">
        <v>379</v>
      </c>
      <c r="H64" s="87"/>
      <c r="I64" s="71">
        <v>66</v>
      </c>
    </row>
    <row r="65" spans="1:9" ht="25.5" customHeight="1">
      <c r="A65" s="318"/>
      <c r="B65" s="316" t="s">
        <v>314</v>
      </c>
      <c r="C65" s="316"/>
      <c r="D65" s="316"/>
      <c r="E65" s="316"/>
      <c r="F65" s="316"/>
      <c r="G65" s="63">
        <f>SUM(F63:F64)</f>
        <v>166</v>
      </c>
      <c r="H65" s="87"/>
      <c r="I65" s="82">
        <f>SUM(I63:I64)</f>
        <v>166</v>
      </c>
    </row>
    <row r="66" spans="1:9" ht="37.5" customHeight="1">
      <c r="A66" s="310" t="s">
        <v>380</v>
      </c>
      <c r="B66" s="66">
        <v>1</v>
      </c>
      <c r="C66" s="39" t="s">
        <v>345</v>
      </c>
      <c r="D66" s="85">
        <v>25</v>
      </c>
      <c r="E66" s="85">
        <v>6</v>
      </c>
      <c r="F66" s="85">
        <f>D66*E66</f>
        <v>150</v>
      </c>
      <c r="G66" s="92" t="s">
        <v>381</v>
      </c>
      <c r="H66" s="87"/>
      <c r="I66" s="71">
        <v>150</v>
      </c>
    </row>
    <row r="67" spans="1:9" ht="24.75" customHeight="1">
      <c r="A67" s="310"/>
      <c r="B67" s="316" t="s">
        <v>314</v>
      </c>
      <c r="C67" s="316"/>
      <c r="D67" s="316"/>
      <c r="E67" s="316"/>
      <c r="F67" s="316"/>
      <c r="G67" s="106">
        <f>SUM(F66:F66)</f>
        <v>150</v>
      </c>
      <c r="H67" s="87"/>
      <c r="I67" s="82">
        <f>SUM(I66:I66)</f>
        <v>150</v>
      </c>
    </row>
    <row r="68" spans="1:9" ht="24" customHeight="1">
      <c r="A68" s="310" t="s">
        <v>382</v>
      </c>
      <c r="B68" s="66">
        <v>1</v>
      </c>
      <c r="C68" s="39" t="s">
        <v>345</v>
      </c>
      <c r="D68" s="85">
        <v>25</v>
      </c>
      <c r="E68" s="85">
        <v>2</v>
      </c>
      <c r="F68" s="85">
        <f>D68*E68</f>
        <v>50</v>
      </c>
      <c r="G68" s="92" t="s">
        <v>383</v>
      </c>
      <c r="H68" s="87"/>
      <c r="I68" s="71">
        <v>50</v>
      </c>
    </row>
    <row r="69" spans="1:9" ht="35.1" customHeight="1">
      <c r="A69" s="310"/>
      <c r="B69" s="66">
        <v>2</v>
      </c>
      <c r="C69" s="39" t="s">
        <v>351</v>
      </c>
      <c r="D69" s="85">
        <v>30</v>
      </c>
      <c r="E69" s="85">
        <v>1</v>
      </c>
      <c r="F69" s="85">
        <f>D69*E69</f>
        <v>30</v>
      </c>
      <c r="G69" s="92" t="s">
        <v>384</v>
      </c>
      <c r="H69" s="87"/>
      <c r="I69" s="71">
        <v>30</v>
      </c>
    </row>
    <row r="70" spans="1:9" ht="27.75" customHeight="1">
      <c r="A70" s="310"/>
      <c r="B70" s="316" t="s">
        <v>314</v>
      </c>
      <c r="C70" s="307"/>
      <c r="D70" s="307"/>
      <c r="E70" s="307"/>
      <c r="F70" s="307"/>
      <c r="G70" s="63">
        <f>SUM(F68:F69)</f>
        <v>80</v>
      </c>
      <c r="H70" s="87"/>
      <c r="I70" s="82">
        <f>SUM(I68:I69)</f>
        <v>80</v>
      </c>
    </row>
    <row r="71" spans="1:9" ht="81" customHeight="1">
      <c r="A71" s="310" t="s">
        <v>385</v>
      </c>
      <c r="B71" s="66">
        <v>1</v>
      </c>
      <c r="C71" s="39" t="s">
        <v>345</v>
      </c>
      <c r="D71" s="85">
        <v>25</v>
      </c>
      <c r="E71" s="85">
        <v>5</v>
      </c>
      <c r="F71" s="85">
        <f>D71*E71</f>
        <v>125</v>
      </c>
      <c r="G71" s="92" t="s">
        <v>386</v>
      </c>
      <c r="H71" s="87"/>
      <c r="I71" s="71">
        <v>125</v>
      </c>
    </row>
    <row r="72" spans="1:9" ht="51.75" customHeight="1">
      <c r="A72" s="310"/>
      <c r="B72" s="66">
        <v>2</v>
      </c>
      <c r="C72" s="39" t="s">
        <v>351</v>
      </c>
      <c r="D72" s="85">
        <v>30</v>
      </c>
      <c r="E72" s="85">
        <v>3</v>
      </c>
      <c r="F72" s="85">
        <f>D72*E72</f>
        <v>90</v>
      </c>
      <c r="G72" s="92" t="s">
        <v>387</v>
      </c>
      <c r="H72" s="87"/>
      <c r="I72" s="71">
        <v>90</v>
      </c>
    </row>
    <row r="73" spans="1:9" ht="35.1" customHeight="1">
      <c r="A73" s="310"/>
      <c r="B73" s="316" t="s">
        <v>314</v>
      </c>
      <c r="C73" s="307"/>
      <c r="D73" s="307"/>
      <c r="E73" s="307"/>
      <c r="F73" s="307"/>
      <c r="G73" s="106">
        <f>SUM(F71:F72)</f>
        <v>215</v>
      </c>
      <c r="H73" s="87"/>
      <c r="I73" s="82">
        <f>SUM(I71:I72)</f>
        <v>215</v>
      </c>
    </row>
    <row r="74" spans="1:9" ht="48" customHeight="1">
      <c r="A74" s="310" t="s">
        <v>388</v>
      </c>
      <c r="B74" s="66">
        <v>1</v>
      </c>
      <c r="C74" s="39" t="s">
        <v>345</v>
      </c>
      <c r="D74" s="85">
        <v>25</v>
      </c>
      <c r="E74" s="85">
        <v>4</v>
      </c>
      <c r="F74" s="85">
        <f>D74*E74</f>
        <v>100</v>
      </c>
      <c r="G74" s="92" t="s">
        <v>389</v>
      </c>
      <c r="H74" s="87"/>
      <c r="I74" s="71">
        <v>100</v>
      </c>
    </row>
    <row r="75" spans="1:9" ht="36" customHeight="1">
      <c r="A75" s="310"/>
      <c r="B75" s="66">
        <v>2</v>
      </c>
      <c r="C75" s="39" t="s">
        <v>351</v>
      </c>
      <c r="D75" s="85">
        <v>30</v>
      </c>
      <c r="E75" s="85">
        <v>1</v>
      </c>
      <c r="F75" s="85">
        <f>D75*E75</f>
        <v>30</v>
      </c>
      <c r="G75" s="92" t="s">
        <v>390</v>
      </c>
      <c r="H75" s="87"/>
      <c r="I75" s="71">
        <v>30</v>
      </c>
    </row>
    <row r="76" spans="1:9" ht="23.25" customHeight="1">
      <c r="A76" s="310"/>
      <c r="B76" s="316" t="s">
        <v>314</v>
      </c>
      <c r="C76" s="307"/>
      <c r="D76" s="307"/>
      <c r="E76" s="307"/>
      <c r="F76" s="307"/>
      <c r="G76" s="63">
        <f>SUM(F74:F75)</f>
        <v>130</v>
      </c>
      <c r="H76" s="87"/>
      <c r="I76" s="82">
        <f>SUM(I74:I75)</f>
        <v>130</v>
      </c>
    </row>
    <row r="77" spans="1:9" ht="35.1" customHeight="1">
      <c r="A77" s="310" t="s">
        <v>391</v>
      </c>
      <c r="B77" s="66">
        <v>1</v>
      </c>
      <c r="C77" s="39" t="s">
        <v>95</v>
      </c>
      <c r="D77" s="85">
        <v>25</v>
      </c>
      <c r="E77" s="85">
        <v>2</v>
      </c>
      <c r="F77" s="85">
        <f>D77*E77</f>
        <v>50</v>
      </c>
      <c r="G77" s="92" t="s">
        <v>392</v>
      </c>
      <c r="H77" s="87"/>
      <c r="I77" s="71">
        <v>50</v>
      </c>
    </row>
    <row r="78" spans="1:9" ht="25.5" customHeight="1">
      <c r="A78" s="310"/>
      <c r="B78" s="76"/>
      <c r="C78" s="316" t="s">
        <v>98</v>
      </c>
      <c r="D78" s="307"/>
      <c r="E78" s="307"/>
      <c r="F78" s="307"/>
      <c r="G78" s="63">
        <f>SUM(F77:F77)</f>
        <v>50</v>
      </c>
      <c r="H78" s="87"/>
      <c r="I78" s="82">
        <f>SUM(I77:I77)</f>
        <v>50</v>
      </c>
    </row>
    <row r="79" spans="1:9" ht="35.1" customHeight="1">
      <c r="A79" s="311" t="s">
        <v>393</v>
      </c>
      <c r="B79" s="66">
        <v>1</v>
      </c>
      <c r="C79" s="93" t="s">
        <v>345</v>
      </c>
      <c r="D79" s="85">
        <v>25</v>
      </c>
      <c r="E79" s="85">
        <v>2</v>
      </c>
      <c r="F79" s="85">
        <f>D79*E79</f>
        <v>50</v>
      </c>
      <c r="G79" s="92" t="s">
        <v>394</v>
      </c>
      <c r="H79" s="87"/>
      <c r="I79" s="71">
        <v>50</v>
      </c>
    </row>
    <row r="80" spans="1:9" ht="24" customHeight="1">
      <c r="A80" s="311"/>
      <c r="B80" s="312" t="s">
        <v>335</v>
      </c>
      <c r="C80" s="312"/>
      <c r="D80" s="312"/>
      <c r="E80" s="312"/>
      <c r="F80" s="312"/>
      <c r="G80" s="63">
        <f>SUM(F79:F79)</f>
        <v>50</v>
      </c>
      <c r="H80" s="62"/>
      <c r="I80" s="82">
        <f>SUM(I79:I79)</f>
        <v>50</v>
      </c>
    </row>
    <row r="81" spans="1:9" ht="27" customHeight="1">
      <c r="A81" s="313" t="s">
        <v>395</v>
      </c>
      <c r="B81" s="307"/>
      <c r="C81" s="307"/>
      <c r="D81" s="307"/>
      <c r="E81" s="307"/>
      <c r="F81" s="307"/>
      <c r="G81" s="63">
        <f>SUM(G83)</f>
        <v>250</v>
      </c>
      <c r="H81" s="107"/>
      <c r="I81" s="82">
        <f>SUM(I83)</f>
        <v>250</v>
      </c>
    </row>
    <row r="82" spans="1:9" ht="35.25" customHeight="1">
      <c r="A82" s="314" t="s">
        <v>396</v>
      </c>
      <c r="B82" s="58">
        <v>1</v>
      </c>
      <c r="C82" s="67" t="s">
        <v>307</v>
      </c>
      <c r="D82" s="85">
        <v>25</v>
      </c>
      <c r="E82" s="85">
        <v>10</v>
      </c>
      <c r="F82" s="85">
        <f>D82*E82</f>
        <v>250</v>
      </c>
      <c r="G82" s="108" t="s">
        <v>397</v>
      </c>
      <c r="H82" s="109"/>
      <c r="I82" s="104">
        <v>250</v>
      </c>
    </row>
    <row r="83" spans="1:9" ht="27" customHeight="1">
      <c r="A83" s="315"/>
      <c r="B83" s="307" t="s">
        <v>314</v>
      </c>
      <c r="C83" s="307"/>
      <c r="D83" s="307"/>
      <c r="E83" s="307"/>
      <c r="F83" s="307"/>
      <c r="G83" s="63">
        <f>SUM(F82:F82)</f>
        <v>250</v>
      </c>
      <c r="H83" s="64"/>
      <c r="I83" s="100">
        <f>SUM(I82:I82)</f>
        <v>250</v>
      </c>
    </row>
    <row r="84" spans="1:9" ht="27" customHeight="1">
      <c r="A84" s="306" t="s">
        <v>398</v>
      </c>
      <c r="B84" s="307"/>
      <c r="C84" s="307"/>
      <c r="D84" s="307"/>
      <c r="E84" s="307"/>
      <c r="F84" s="307"/>
      <c r="G84" s="63">
        <f>SUM(G34,G48,G62,G81)</f>
        <v>1774</v>
      </c>
      <c r="H84" s="39"/>
      <c r="I84" s="65">
        <f>SUM(I34,I48,I62,I81)</f>
        <v>1774</v>
      </c>
    </row>
    <row r="85" spans="1:9" ht="27" customHeight="1" thickBot="1">
      <c r="A85" s="308" t="s">
        <v>99</v>
      </c>
      <c r="B85" s="309"/>
      <c r="C85" s="309"/>
      <c r="D85" s="309"/>
      <c r="E85" s="309"/>
      <c r="F85" s="309"/>
      <c r="G85" s="111">
        <f>SUM(G5,G84)</f>
        <v>7031</v>
      </c>
      <c r="H85" s="112"/>
      <c r="I85" s="113">
        <f>SUM(I5,I84)</f>
        <v>7031</v>
      </c>
    </row>
    <row r="86" spans="2:7" ht="39.95" customHeight="1">
      <c r="B86" s="114"/>
      <c r="C86" s="115"/>
      <c r="D86" s="6"/>
      <c r="E86" s="6"/>
      <c r="F86" s="116"/>
      <c r="G86" s="117"/>
    </row>
    <row r="87" spans="2:7" ht="39.95" customHeight="1">
      <c r="B87" s="114"/>
      <c r="C87" s="115"/>
      <c r="D87" s="6"/>
      <c r="E87" s="6"/>
      <c r="F87" s="116"/>
      <c r="G87" s="118"/>
    </row>
    <row r="88" ht="39.95" customHeight="1">
      <c r="A88" s="28"/>
    </row>
    <row r="89" ht="75.6" customHeight="1">
      <c r="A89" s="28"/>
    </row>
    <row r="90" ht="31.5" customHeight="1">
      <c r="A90" s="28"/>
    </row>
    <row r="91" ht="31.5" customHeight="1">
      <c r="A91" s="28"/>
    </row>
    <row r="92" ht="16.5">
      <c r="A92" s="28"/>
    </row>
    <row r="93" ht="31.5" customHeight="1"/>
    <row r="94" ht="45.6" customHeight="1">
      <c r="J94" s="28"/>
    </row>
    <row r="95" spans="10:11" ht="34.9" customHeight="1">
      <c r="J95" s="28"/>
      <c r="K95" s="28"/>
    </row>
    <row r="96" spans="10:11" ht="32.45" customHeight="1">
      <c r="J96" s="28"/>
      <c r="K96" s="28"/>
    </row>
    <row r="97" spans="1:11" ht="31.5" customHeight="1">
      <c r="A97" s="28"/>
      <c r="J97" s="28"/>
      <c r="K97" s="28"/>
    </row>
    <row r="98" spans="10:11" ht="42.6" customHeight="1">
      <c r="J98" s="28"/>
      <c r="K98" s="28"/>
    </row>
    <row r="99" ht="36.6" customHeight="1">
      <c r="K99" s="28"/>
    </row>
    <row r="100" ht="40.9" customHeight="1"/>
    <row r="101" ht="31.5" customHeight="1">
      <c r="A101" s="28"/>
    </row>
    <row r="102" spans="1:11" s="28" customFormat="1" ht="31.5" customHeight="1">
      <c r="A102" s="33"/>
      <c r="B102" s="33"/>
      <c r="C102" s="33"/>
      <c r="D102" s="33"/>
      <c r="E102" s="33"/>
      <c r="F102" s="33"/>
      <c r="G102" s="33"/>
      <c r="H102" s="33"/>
      <c r="I102" s="33"/>
      <c r="J102" s="33"/>
      <c r="K102" s="33"/>
    </row>
    <row r="103" spans="1:11" s="28" customFormat="1" ht="16.5">
      <c r="A103" s="33"/>
      <c r="B103" s="33"/>
      <c r="C103" s="33"/>
      <c r="D103" s="33"/>
      <c r="E103" s="33"/>
      <c r="F103" s="33"/>
      <c r="G103" s="33"/>
      <c r="H103" s="33"/>
      <c r="I103" s="33"/>
      <c r="K103" s="33"/>
    </row>
    <row r="104" spans="1:10" s="28" customFormat="1" ht="16.5">
      <c r="A104" s="33"/>
      <c r="B104" s="33"/>
      <c r="C104" s="33"/>
      <c r="D104" s="33"/>
      <c r="E104" s="33"/>
      <c r="F104" s="33"/>
      <c r="G104" s="33"/>
      <c r="H104" s="33"/>
      <c r="I104" s="33"/>
      <c r="J104" s="33"/>
    </row>
    <row r="105" spans="1:11" s="28" customFormat="1" ht="31.5" customHeight="1">
      <c r="A105" s="33"/>
      <c r="B105" s="33"/>
      <c r="C105" s="33"/>
      <c r="D105" s="33"/>
      <c r="E105" s="33"/>
      <c r="F105" s="33"/>
      <c r="G105" s="33"/>
      <c r="H105" s="33"/>
      <c r="I105" s="33"/>
      <c r="J105" s="33"/>
      <c r="K105" s="33"/>
    </row>
    <row r="106" spans="1:11" s="28" customFormat="1" ht="31.5" customHeight="1">
      <c r="A106" s="33"/>
      <c r="B106" s="33"/>
      <c r="C106" s="33"/>
      <c r="D106" s="33"/>
      <c r="E106" s="33"/>
      <c r="F106" s="33"/>
      <c r="G106" s="33"/>
      <c r="H106" s="33"/>
      <c r="I106" s="33"/>
      <c r="J106" s="33"/>
      <c r="K106" s="33"/>
    </row>
    <row r="107" ht="31.5" customHeight="1">
      <c r="J107" s="28"/>
    </row>
    <row r="108" ht="31.5" customHeight="1">
      <c r="K108" s="28"/>
    </row>
    <row r="109" ht="31.5" customHeight="1"/>
    <row r="110" ht="31.5" customHeight="1"/>
    <row r="111" spans="1:11" s="28" customFormat="1" ht="31.5" customHeight="1">
      <c r="A111" s="33"/>
      <c r="B111" s="33"/>
      <c r="C111" s="33"/>
      <c r="D111" s="33"/>
      <c r="E111" s="33"/>
      <c r="F111" s="33"/>
      <c r="G111" s="33"/>
      <c r="H111" s="33"/>
      <c r="I111" s="33"/>
      <c r="J111" s="33"/>
      <c r="K111" s="33"/>
    </row>
    <row r="112" ht="31.5" customHeight="1"/>
    <row r="113" ht="50.45" customHeight="1"/>
    <row r="114" ht="31.5" customHeight="1"/>
    <row r="115" spans="1:12" s="28" customFormat="1" ht="31.5" customHeight="1">
      <c r="A115" s="33"/>
      <c r="B115" s="33"/>
      <c r="C115" s="33"/>
      <c r="D115" s="33"/>
      <c r="E115" s="33"/>
      <c r="F115" s="33"/>
      <c r="G115" s="33"/>
      <c r="H115" s="33"/>
      <c r="I115" s="33"/>
      <c r="J115" s="33"/>
      <c r="K115" s="33"/>
      <c r="L115" s="33"/>
    </row>
    <row r="116" ht="31.5" customHeight="1"/>
    <row r="117" ht="31.5" customHeight="1"/>
    <row r="118" ht="31.5" customHeight="1"/>
    <row r="119" ht="31.5" customHeight="1">
      <c r="A119" s="28"/>
    </row>
    <row r="120" ht="39.6" customHeight="1"/>
    <row r="121" ht="31.5" customHeight="1"/>
    <row r="122" ht="31.5" customHeight="1"/>
    <row r="123" ht="31.5" customHeight="1"/>
    <row r="124" ht="31.5" customHeight="1"/>
    <row r="125" ht="31.5" customHeight="1"/>
    <row r="126" spans="11:12" ht="31.5" customHeight="1">
      <c r="K126" s="28"/>
      <c r="L126" s="28"/>
    </row>
    <row r="127" ht="31.5" customHeight="1"/>
    <row r="128" ht="31.5" customHeight="1"/>
    <row r="129" ht="31.5" customHeight="1"/>
    <row r="130" ht="31.5" customHeight="1"/>
    <row r="131" ht="31.5" customHeight="1"/>
    <row r="132" ht="31.5" customHeight="1"/>
    <row r="133" spans="1:12" s="28" customFormat="1" ht="31.5" customHeight="1">
      <c r="A133" s="33"/>
      <c r="B133" s="33"/>
      <c r="C133" s="33"/>
      <c r="D133" s="33"/>
      <c r="E133" s="33"/>
      <c r="F133" s="33"/>
      <c r="G133" s="33"/>
      <c r="H133" s="33"/>
      <c r="I133" s="33"/>
      <c r="J133" s="33"/>
      <c r="K133" s="33"/>
      <c r="L133" s="33"/>
    </row>
    <row r="134" ht="31.5" customHeight="1"/>
    <row r="135" ht="31.5" customHeight="1"/>
    <row r="136" ht="31.5" customHeight="1"/>
    <row r="137" ht="31.5" customHeight="1"/>
    <row r="138" ht="31.5" customHeight="1"/>
  </sheetData>
  <mergeCells count="62">
    <mergeCell ref="A63:A65"/>
    <mergeCell ref="B65:F65"/>
    <mergeCell ref="A66:A67"/>
    <mergeCell ref="B67:F67"/>
    <mergeCell ref="A59:A61"/>
    <mergeCell ref="B61:F61"/>
    <mergeCell ref="A62:F62"/>
    <mergeCell ref="A1:I1"/>
    <mergeCell ref="A3:G3"/>
    <mergeCell ref="H3:I3"/>
    <mergeCell ref="A5:F5"/>
    <mergeCell ref="A6:A10"/>
    <mergeCell ref="B10:F10"/>
    <mergeCell ref="A39:A41"/>
    <mergeCell ref="B41:F41"/>
    <mergeCell ref="A11:A12"/>
    <mergeCell ref="B12:F12"/>
    <mergeCell ref="B19:F19"/>
    <mergeCell ref="A13:A16"/>
    <mergeCell ref="B16:F16"/>
    <mergeCell ref="A17:A19"/>
    <mergeCell ref="B23:F23"/>
    <mergeCell ref="A24:A27"/>
    <mergeCell ref="B27:F27"/>
    <mergeCell ref="A28:A29"/>
    <mergeCell ref="B29:F29"/>
    <mergeCell ref="A30:A33"/>
    <mergeCell ref="B33:F33"/>
    <mergeCell ref="A20:A23"/>
    <mergeCell ref="B38:F38"/>
    <mergeCell ref="A34:F34"/>
    <mergeCell ref="A35:A36"/>
    <mergeCell ref="B36:F36"/>
    <mergeCell ref="A37:A38"/>
    <mergeCell ref="A42:A43"/>
    <mergeCell ref="B43:F43"/>
    <mergeCell ref="A49:A51"/>
    <mergeCell ref="B51:F51"/>
    <mergeCell ref="A57:A58"/>
    <mergeCell ref="B58:F58"/>
    <mergeCell ref="A44:A45"/>
    <mergeCell ref="B45:F45"/>
    <mergeCell ref="A46:A47"/>
    <mergeCell ref="B47:F47"/>
    <mergeCell ref="A48:F48"/>
    <mergeCell ref="A52:A56"/>
    <mergeCell ref="B56:F56"/>
    <mergeCell ref="A74:A76"/>
    <mergeCell ref="B76:F76"/>
    <mergeCell ref="A71:A73"/>
    <mergeCell ref="B73:F73"/>
    <mergeCell ref="A68:A70"/>
    <mergeCell ref="B70:F70"/>
    <mergeCell ref="A84:F84"/>
    <mergeCell ref="A85:F85"/>
    <mergeCell ref="A77:A78"/>
    <mergeCell ref="A79:A80"/>
    <mergeCell ref="B80:F80"/>
    <mergeCell ref="A81:F81"/>
    <mergeCell ref="A82:A83"/>
    <mergeCell ref="B83:F83"/>
    <mergeCell ref="C78:F78"/>
  </mergeCells>
  <printOptions/>
  <pageMargins left="0.7" right="0.7" top="0.75" bottom="0.75" header="0.3" footer="0.3"/>
  <pageSetup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SheetLayoutView="100" workbookViewId="0" topLeftCell="A1">
      <selection activeCell="E31" sqref="E31"/>
    </sheetView>
  </sheetViews>
  <sheetFormatPr defaultColWidth="9.00390625" defaultRowHeight="16.5"/>
  <cols>
    <col min="1" max="1" width="5.75390625" style="33" customWidth="1"/>
    <col min="2" max="2" width="3.875" style="33" customWidth="1"/>
    <col min="3" max="3" width="28.875" style="33" customWidth="1"/>
    <col min="4" max="4" width="8.50390625" style="33" bestFit="1" customWidth="1"/>
    <col min="5" max="5" width="5.50390625" style="33" bestFit="1" customWidth="1"/>
    <col min="6" max="6" width="7.875" style="33" customWidth="1"/>
    <col min="7" max="7" width="35.25390625" style="33" customWidth="1"/>
    <col min="8" max="8" width="7.75390625" style="33" customWidth="1"/>
    <col min="9" max="9" width="11.625" style="33" bestFit="1" customWidth="1"/>
    <col min="10" max="10" width="13.625" style="33" customWidth="1"/>
    <col min="11" max="16384" width="9.00390625" style="33" customWidth="1"/>
  </cols>
  <sheetData>
    <row r="1" spans="1:9" ht="24">
      <c r="A1" s="327" t="s">
        <v>399</v>
      </c>
      <c r="B1" s="327"/>
      <c r="C1" s="327"/>
      <c r="D1" s="327"/>
      <c r="E1" s="327"/>
      <c r="F1" s="327"/>
      <c r="G1" s="327"/>
      <c r="H1" s="327"/>
      <c r="I1" s="327"/>
    </row>
    <row r="2" spans="9:10" ht="16.5" thickBot="1">
      <c r="I2" s="119" t="s">
        <v>400</v>
      </c>
      <c r="J2" s="119"/>
    </row>
    <row r="3" spans="1:9" ht="29.25" customHeight="1">
      <c r="A3" s="334" t="s">
        <v>401</v>
      </c>
      <c r="B3" s="335"/>
      <c r="C3" s="335"/>
      <c r="D3" s="335"/>
      <c r="E3" s="335"/>
      <c r="F3" s="335"/>
      <c r="G3" s="335"/>
      <c r="H3" s="329" t="s">
        <v>301</v>
      </c>
      <c r="I3" s="336"/>
    </row>
    <row r="4" spans="1:9" ht="35.25" customHeight="1">
      <c r="A4" s="57" t="s">
        <v>402</v>
      </c>
      <c r="B4" s="9" t="s">
        <v>403</v>
      </c>
      <c r="C4" s="58" t="s">
        <v>404</v>
      </c>
      <c r="D4" s="58" t="s">
        <v>90</v>
      </c>
      <c r="E4" s="58" t="s">
        <v>91</v>
      </c>
      <c r="F4" s="58" t="s">
        <v>92</v>
      </c>
      <c r="G4" s="58" t="s">
        <v>93</v>
      </c>
      <c r="H4" s="9" t="s">
        <v>405</v>
      </c>
      <c r="I4" s="61" t="s">
        <v>304</v>
      </c>
    </row>
    <row r="5" spans="1:9" ht="35.1" customHeight="1">
      <c r="A5" s="313" t="s">
        <v>305</v>
      </c>
      <c r="B5" s="307"/>
      <c r="C5" s="307"/>
      <c r="D5" s="307"/>
      <c r="E5" s="307"/>
      <c r="F5" s="307"/>
      <c r="G5" s="63">
        <f>SUM(G8,G10,G13,G19,G22)</f>
        <v>8142</v>
      </c>
      <c r="H5" s="62"/>
      <c r="I5" s="65">
        <f>SUM(I8,I10,I13,I19,I22)</f>
        <v>8142</v>
      </c>
    </row>
    <row r="6" spans="1:9" ht="35.1" customHeight="1">
      <c r="A6" s="311" t="s">
        <v>306</v>
      </c>
      <c r="B6" s="66">
        <v>1</v>
      </c>
      <c r="C6" s="80" t="s">
        <v>406</v>
      </c>
      <c r="D6" s="68">
        <v>2000</v>
      </c>
      <c r="E6" s="68">
        <v>1</v>
      </c>
      <c r="F6" s="68">
        <f>D6*E6</f>
        <v>2000</v>
      </c>
      <c r="G6" s="77" t="s">
        <v>407</v>
      </c>
      <c r="H6" s="120"/>
      <c r="I6" s="78">
        <v>2000</v>
      </c>
    </row>
    <row r="7" spans="1:9" ht="35.1" customHeight="1">
      <c r="A7" s="311"/>
      <c r="B7" s="66">
        <v>2</v>
      </c>
      <c r="C7" s="80" t="s">
        <v>408</v>
      </c>
      <c r="D7" s="68">
        <v>4800</v>
      </c>
      <c r="E7" s="68">
        <v>1</v>
      </c>
      <c r="F7" s="68">
        <f>D7*E7</f>
        <v>4800</v>
      </c>
      <c r="G7" s="77" t="s">
        <v>409</v>
      </c>
      <c r="H7" s="84"/>
      <c r="I7" s="78">
        <v>4800</v>
      </c>
    </row>
    <row r="8" spans="1:9" ht="32.25" customHeight="1">
      <c r="A8" s="311"/>
      <c r="B8" s="312" t="s">
        <v>314</v>
      </c>
      <c r="C8" s="307"/>
      <c r="D8" s="307"/>
      <c r="E8" s="307"/>
      <c r="F8" s="307"/>
      <c r="G8" s="63">
        <f>SUM(F6:F7)</f>
        <v>6800</v>
      </c>
      <c r="H8" s="87"/>
      <c r="I8" s="65">
        <f>SUM(I6:I7)</f>
        <v>6800</v>
      </c>
    </row>
    <row r="9" spans="1:9" ht="35.25" customHeight="1">
      <c r="A9" s="311" t="s">
        <v>410</v>
      </c>
      <c r="B9" s="66">
        <v>1</v>
      </c>
      <c r="C9" s="80" t="s">
        <v>411</v>
      </c>
      <c r="D9" s="68">
        <v>210</v>
      </c>
      <c r="E9" s="68">
        <v>1</v>
      </c>
      <c r="F9" s="68">
        <f>D9*E9</f>
        <v>210</v>
      </c>
      <c r="G9" s="77" t="s">
        <v>412</v>
      </c>
      <c r="H9" s="87"/>
      <c r="I9" s="104">
        <v>210</v>
      </c>
    </row>
    <row r="10" spans="1:9" ht="27.75" customHeight="1">
      <c r="A10" s="311"/>
      <c r="B10" s="312" t="s">
        <v>314</v>
      </c>
      <c r="C10" s="307"/>
      <c r="D10" s="307"/>
      <c r="E10" s="307"/>
      <c r="F10" s="307"/>
      <c r="G10" s="63">
        <f>SUM(F9)</f>
        <v>210</v>
      </c>
      <c r="H10" s="87"/>
      <c r="I10" s="65">
        <f>SUM(I9)</f>
        <v>210</v>
      </c>
    </row>
    <row r="11" spans="1:9" ht="36" customHeight="1">
      <c r="A11" s="311" t="s">
        <v>413</v>
      </c>
      <c r="B11" s="66">
        <v>1</v>
      </c>
      <c r="C11" s="80" t="s">
        <v>414</v>
      </c>
      <c r="D11" s="68">
        <v>200</v>
      </c>
      <c r="E11" s="68">
        <v>1</v>
      </c>
      <c r="F11" s="68">
        <f>D11*E11</f>
        <v>200</v>
      </c>
      <c r="G11" s="77" t="s">
        <v>100</v>
      </c>
      <c r="H11" s="87"/>
      <c r="I11" s="104">
        <v>200</v>
      </c>
    </row>
    <row r="12" spans="1:9" ht="39" customHeight="1">
      <c r="A12" s="311"/>
      <c r="B12" s="66">
        <v>2</v>
      </c>
      <c r="C12" s="80" t="s">
        <v>415</v>
      </c>
      <c r="D12" s="68">
        <v>60</v>
      </c>
      <c r="E12" s="68">
        <v>1</v>
      </c>
      <c r="F12" s="68">
        <f>D12*E12</f>
        <v>60</v>
      </c>
      <c r="G12" s="77" t="s">
        <v>416</v>
      </c>
      <c r="H12" s="87"/>
      <c r="I12" s="104">
        <v>60</v>
      </c>
    </row>
    <row r="13" spans="1:9" ht="26.25" customHeight="1">
      <c r="A13" s="311"/>
      <c r="B13" s="76"/>
      <c r="C13" s="316" t="s">
        <v>314</v>
      </c>
      <c r="D13" s="316"/>
      <c r="E13" s="316"/>
      <c r="F13" s="316"/>
      <c r="G13" s="63">
        <f>SUM(F11:F12)</f>
        <v>260</v>
      </c>
      <c r="H13" s="62"/>
      <c r="I13" s="65">
        <f>SUM(I11:I12)</f>
        <v>260</v>
      </c>
    </row>
    <row r="14" spans="1:9" ht="53.25" customHeight="1">
      <c r="A14" s="310" t="s">
        <v>338</v>
      </c>
      <c r="B14" s="66">
        <v>1</v>
      </c>
      <c r="C14" s="80" t="s">
        <v>417</v>
      </c>
      <c r="D14" s="68">
        <v>48</v>
      </c>
      <c r="E14" s="68">
        <v>1</v>
      </c>
      <c r="F14" s="68">
        <f>D14*E14</f>
        <v>48</v>
      </c>
      <c r="G14" s="121" t="s">
        <v>418</v>
      </c>
      <c r="H14" s="62"/>
      <c r="I14" s="104">
        <v>48</v>
      </c>
    </row>
    <row r="15" spans="1:9" ht="51" customHeight="1">
      <c r="A15" s="318"/>
      <c r="B15" s="66">
        <v>2</v>
      </c>
      <c r="C15" s="80" t="s">
        <v>417</v>
      </c>
      <c r="D15" s="68">
        <v>16</v>
      </c>
      <c r="E15" s="68">
        <v>8</v>
      </c>
      <c r="F15" s="68">
        <f>D15*E15</f>
        <v>128</v>
      </c>
      <c r="G15" s="121" t="s">
        <v>419</v>
      </c>
      <c r="H15" s="69"/>
      <c r="I15" s="104">
        <v>128</v>
      </c>
    </row>
    <row r="16" spans="1:9" ht="39.6" customHeight="1">
      <c r="A16" s="318"/>
      <c r="B16" s="66">
        <v>3</v>
      </c>
      <c r="C16" s="80" t="s">
        <v>420</v>
      </c>
      <c r="D16" s="68">
        <v>250</v>
      </c>
      <c r="E16" s="68">
        <v>1</v>
      </c>
      <c r="F16" s="68">
        <f>D16*E16</f>
        <v>250</v>
      </c>
      <c r="G16" s="121" t="s">
        <v>421</v>
      </c>
      <c r="H16" s="69"/>
      <c r="I16" s="104">
        <v>250</v>
      </c>
    </row>
    <row r="17" spans="1:9" ht="51" customHeight="1">
      <c r="A17" s="318"/>
      <c r="B17" s="66">
        <v>4</v>
      </c>
      <c r="C17" s="80" t="s">
        <v>420</v>
      </c>
      <c r="D17" s="68">
        <v>98</v>
      </c>
      <c r="E17" s="68">
        <v>1</v>
      </c>
      <c r="F17" s="68">
        <f>D17*E17</f>
        <v>98</v>
      </c>
      <c r="G17" s="121" t="s">
        <v>422</v>
      </c>
      <c r="H17" s="69"/>
      <c r="I17" s="104">
        <v>98</v>
      </c>
    </row>
    <row r="18" spans="1:9" ht="51" customHeight="1">
      <c r="A18" s="318"/>
      <c r="B18" s="66">
        <v>5</v>
      </c>
      <c r="C18" s="80" t="s">
        <v>420</v>
      </c>
      <c r="D18" s="68">
        <v>98</v>
      </c>
      <c r="E18" s="68">
        <v>1</v>
      </c>
      <c r="F18" s="68">
        <f>D18*E18</f>
        <v>98</v>
      </c>
      <c r="G18" s="121" t="s">
        <v>423</v>
      </c>
      <c r="H18" s="69"/>
      <c r="I18" s="104">
        <v>98</v>
      </c>
    </row>
    <row r="19" spans="1:9" ht="30.75" customHeight="1">
      <c r="A19" s="318"/>
      <c r="B19" s="316" t="s">
        <v>314</v>
      </c>
      <c r="C19" s="316"/>
      <c r="D19" s="316"/>
      <c r="E19" s="316"/>
      <c r="F19" s="316"/>
      <c r="G19" s="63">
        <f>SUM(F14:F18)</f>
        <v>622</v>
      </c>
      <c r="H19" s="62"/>
      <c r="I19" s="65">
        <f>SUM(I14:I18)</f>
        <v>622</v>
      </c>
    </row>
    <row r="20" spans="1:9" ht="36" customHeight="1">
      <c r="A20" s="311" t="s">
        <v>424</v>
      </c>
      <c r="B20" s="66">
        <v>1</v>
      </c>
      <c r="C20" s="97" t="s">
        <v>425</v>
      </c>
      <c r="D20" s="68">
        <v>100</v>
      </c>
      <c r="E20" s="68">
        <v>1</v>
      </c>
      <c r="F20" s="68">
        <f>D20*E20</f>
        <v>100</v>
      </c>
      <c r="G20" s="77" t="s">
        <v>426</v>
      </c>
      <c r="H20" s="62"/>
      <c r="I20" s="104">
        <v>100</v>
      </c>
    </row>
    <row r="21" spans="1:9" ht="37.5" customHeight="1">
      <c r="A21" s="311"/>
      <c r="B21" s="66">
        <v>2</v>
      </c>
      <c r="C21" s="97" t="s">
        <v>427</v>
      </c>
      <c r="D21" s="68">
        <v>150</v>
      </c>
      <c r="E21" s="68">
        <v>1</v>
      </c>
      <c r="F21" s="68">
        <f>D21*E21</f>
        <v>150</v>
      </c>
      <c r="G21" s="77" t="s">
        <v>428</v>
      </c>
      <c r="H21" s="62"/>
      <c r="I21" s="104">
        <v>150</v>
      </c>
    </row>
    <row r="22" spans="1:9" ht="29.25" customHeight="1">
      <c r="A22" s="311"/>
      <c r="B22" s="316" t="s">
        <v>314</v>
      </c>
      <c r="C22" s="307"/>
      <c r="D22" s="307"/>
      <c r="E22" s="307"/>
      <c r="F22" s="307"/>
      <c r="G22" s="63">
        <f>SUM(F20:F21)</f>
        <v>250</v>
      </c>
      <c r="H22" s="62"/>
      <c r="I22" s="65">
        <f>SUM(I20:I21)</f>
        <v>250</v>
      </c>
    </row>
    <row r="23" spans="1:9" s="28" customFormat="1" ht="33" customHeight="1">
      <c r="A23" s="337" t="s">
        <v>429</v>
      </c>
      <c r="B23" s="316"/>
      <c r="C23" s="316"/>
      <c r="D23" s="316"/>
      <c r="E23" s="316"/>
      <c r="F23" s="316"/>
      <c r="G23" s="63">
        <f>SUM(G26,G28,G30,G32)</f>
        <v>777</v>
      </c>
      <c r="H23" s="62"/>
      <c r="I23" s="65">
        <f>SUM(I26,I28,I30,I32)</f>
        <v>750</v>
      </c>
    </row>
    <row r="24" spans="1:9" s="28" customFormat="1" ht="109.5" customHeight="1">
      <c r="A24" s="310" t="s">
        <v>430</v>
      </c>
      <c r="B24" s="66">
        <v>1</v>
      </c>
      <c r="C24" s="97" t="s">
        <v>431</v>
      </c>
      <c r="D24" s="68">
        <v>50</v>
      </c>
      <c r="E24" s="68">
        <v>4</v>
      </c>
      <c r="F24" s="68">
        <f>D24*E24</f>
        <v>200</v>
      </c>
      <c r="G24" s="77" t="s">
        <v>432</v>
      </c>
      <c r="H24" s="122"/>
      <c r="I24" s="104">
        <v>200</v>
      </c>
    </row>
    <row r="25" spans="1:9" ht="65.25" customHeight="1">
      <c r="A25" s="318"/>
      <c r="B25" s="66">
        <v>2</v>
      </c>
      <c r="C25" s="97" t="s">
        <v>433</v>
      </c>
      <c r="D25" s="68">
        <v>27</v>
      </c>
      <c r="E25" s="68">
        <v>1</v>
      </c>
      <c r="F25" s="68">
        <f>D25*E25</f>
        <v>27</v>
      </c>
      <c r="G25" s="77" t="s">
        <v>434</v>
      </c>
      <c r="H25" s="77" t="s">
        <v>435</v>
      </c>
      <c r="I25" s="104"/>
    </row>
    <row r="26" spans="1:9" ht="27.75" customHeight="1">
      <c r="A26" s="318"/>
      <c r="B26" s="316" t="s">
        <v>314</v>
      </c>
      <c r="C26" s="316"/>
      <c r="D26" s="316"/>
      <c r="E26" s="316"/>
      <c r="F26" s="316"/>
      <c r="G26" s="63">
        <f>SUM(F24:F25)</f>
        <v>227</v>
      </c>
      <c r="H26" s="62"/>
      <c r="I26" s="65">
        <f>SUM(I24:I25)</f>
        <v>200</v>
      </c>
    </row>
    <row r="27" spans="1:9" ht="45.75" customHeight="1">
      <c r="A27" s="310" t="s">
        <v>436</v>
      </c>
      <c r="B27" s="66">
        <v>1</v>
      </c>
      <c r="C27" s="97" t="s">
        <v>437</v>
      </c>
      <c r="D27" s="68">
        <v>40</v>
      </c>
      <c r="E27" s="68">
        <v>1</v>
      </c>
      <c r="F27" s="68">
        <f>D27*E27</f>
        <v>40</v>
      </c>
      <c r="G27" s="77" t="s">
        <v>438</v>
      </c>
      <c r="H27" s="62"/>
      <c r="I27" s="104">
        <v>40</v>
      </c>
    </row>
    <row r="28" spans="1:9" ht="29.25" customHeight="1">
      <c r="A28" s="310"/>
      <c r="B28" s="316" t="s">
        <v>314</v>
      </c>
      <c r="C28" s="316"/>
      <c r="D28" s="316"/>
      <c r="E28" s="316"/>
      <c r="F28" s="316"/>
      <c r="G28" s="63">
        <f>SUM(F27:F27)</f>
        <v>40</v>
      </c>
      <c r="H28" s="62"/>
      <c r="I28" s="65">
        <f>SUM(I27:I27)</f>
        <v>40</v>
      </c>
    </row>
    <row r="29" spans="1:9" ht="189" customHeight="1">
      <c r="A29" s="310" t="s">
        <v>361</v>
      </c>
      <c r="B29" s="66">
        <v>1</v>
      </c>
      <c r="C29" s="97" t="s">
        <v>439</v>
      </c>
      <c r="D29" s="68">
        <v>450</v>
      </c>
      <c r="E29" s="68">
        <v>1</v>
      </c>
      <c r="F29" s="68">
        <f>D29*E29</f>
        <v>450</v>
      </c>
      <c r="G29" s="123" t="s">
        <v>440</v>
      </c>
      <c r="H29" s="62"/>
      <c r="I29" s="104">
        <v>450</v>
      </c>
    </row>
    <row r="30" spans="1:9" ht="33" customHeight="1">
      <c r="A30" s="310"/>
      <c r="B30" s="316" t="s">
        <v>314</v>
      </c>
      <c r="C30" s="316"/>
      <c r="D30" s="316"/>
      <c r="E30" s="316"/>
      <c r="F30" s="316"/>
      <c r="G30" s="63">
        <f>SUM(F29:F29)</f>
        <v>450</v>
      </c>
      <c r="H30" s="62"/>
      <c r="I30" s="65">
        <f>SUM(I29:I29)</f>
        <v>450</v>
      </c>
    </row>
    <row r="31" spans="1:9" ht="104.25" customHeight="1">
      <c r="A31" s="338" t="s">
        <v>441</v>
      </c>
      <c r="B31" s="66">
        <v>1</v>
      </c>
      <c r="C31" s="124" t="s">
        <v>442</v>
      </c>
      <c r="D31" s="68">
        <v>60</v>
      </c>
      <c r="E31" s="68">
        <v>1</v>
      </c>
      <c r="F31" s="68">
        <f>D31*E31</f>
        <v>60</v>
      </c>
      <c r="G31" s="123" t="s">
        <v>443</v>
      </c>
      <c r="H31" s="62"/>
      <c r="I31" s="104">
        <v>60</v>
      </c>
    </row>
    <row r="32" spans="1:9" ht="28.5" customHeight="1">
      <c r="A32" s="339"/>
      <c r="B32" s="316" t="s">
        <v>314</v>
      </c>
      <c r="C32" s="307"/>
      <c r="D32" s="307"/>
      <c r="E32" s="307"/>
      <c r="F32" s="307"/>
      <c r="G32" s="63">
        <f>SUM(F31:F31)</f>
        <v>60</v>
      </c>
      <c r="H32" s="62"/>
      <c r="I32" s="65">
        <f>SUM(I31:I31)</f>
        <v>60</v>
      </c>
    </row>
    <row r="33" spans="1:9" ht="28.5" customHeight="1">
      <c r="A33" s="337" t="s">
        <v>395</v>
      </c>
      <c r="B33" s="340"/>
      <c r="C33" s="340"/>
      <c r="D33" s="340"/>
      <c r="E33" s="340"/>
      <c r="F33" s="340"/>
      <c r="G33" s="63">
        <f>SUM(G36)</f>
        <v>652</v>
      </c>
      <c r="H33" s="62"/>
      <c r="I33" s="65">
        <f>SUM(I36)</f>
        <v>652</v>
      </c>
    </row>
    <row r="34" spans="1:9" ht="39.95" customHeight="1">
      <c r="A34" s="341" t="s">
        <v>444</v>
      </c>
      <c r="B34" s="66">
        <v>1</v>
      </c>
      <c r="C34" s="97" t="s">
        <v>445</v>
      </c>
      <c r="D34" s="68">
        <v>84</v>
      </c>
      <c r="E34" s="68">
        <v>5</v>
      </c>
      <c r="F34" s="68">
        <f>D34*E34</f>
        <v>420</v>
      </c>
      <c r="G34" s="121" t="s">
        <v>446</v>
      </c>
      <c r="H34" s="62"/>
      <c r="I34" s="104">
        <v>420</v>
      </c>
    </row>
    <row r="35" spans="1:9" ht="39.95" customHeight="1">
      <c r="A35" s="315"/>
      <c r="B35" s="66">
        <v>2</v>
      </c>
      <c r="C35" s="97" t="s">
        <v>447</v>
      </c>
      <c r="D35" s="68">
        <v>232</v>
      </c>
      <c r="E35" s="68">
        <v>1</v>
      </c>
      <c r="F35" s="68">
        <f>D35*E35</f>
        <v>232</v>
      </c>
      <c r="G35" s="121" t="s">
        <v>448</v>
      </c>
      <c r="H35" s="62"/>
      <c r="I35" s="104">
        <v>232</v>
      </c>
    </row>
    <row r="36" spans="1:10" ht="26.25" customHeight="1">
      <c r="A36" s="315"/>
      <c r="B36" s="316" t="s">
        <v>314</v>
      </c>
      <c r="C36" s="316"/>
      <c r="D36" s="316"/>
      <c r="E36" s="316"/>
      <c r="F36" s="316"/>
      <c r="G36" s="63">
        <f>SUM(F34:F35)</f>
        <v>652</v>
      </c>
      <c r="H36" s="62"/>
      <c r="I36" s="65">
        <f>SUM(I34:I35)</f>
        <v>652</v>
      </c>
      <c r="J36" s="125"/>
    </row>
    <row r="37" spans="1:9" ht="26.25" customHeight="1">
      <c r="A37" s="313" t="s">
        <v>449</v>
      </c>
      <c r="B37" s="342"/>
      <c r="C37" s="342"/>
      <c r="D37" s="342"/>
      <c r="E37" s="342"/>
      <c r="F37" s="342"/>
      <c r="G37" s="63">
        <f>SUM(G23,G33)</f>
        <v>1429</v>
      </c>
      <c r="H37" s="39"/>
      <c r="I37" s="65">
        <f>SUM(I23,I33)</f>
        <v>1402</v>
      </c>
    </row>
    <row r="38" spans="1:9" ht="26.25" customHeight="1" thickBot="1">
      <c r="A38" s="343" t="s">
        <v>450</v>
      </c>
      <c r="B38" s="344"/>
      <c r="C38" s="344"/>
      <c r="D38" s="344"/>
      <c r="E38" s="344"/>
      <c r="F38" s="344"/>
      <c r="G38" s="126">
        <f>SUM(G5,G37)</f>
        <v>9571</v>
      </c>
      <c r="H38" s="110"/>
      <c r="I38" s="113">
        <f>SUM(I5,I37)</f>
        <v>9544</v>
      </c>
    </row>
    <row r="39" spans="2:9" ht="54.75" customHeight="1">
      <c r="B39" s="56"/>
      <c r="C39" s="56"/>
      <c r="D39" s="6"/>
      <c r="E39" s="6"/>
      <c r="F39" s="127"/>
      <c r="G39" s="127"/>
      <c r="H39" s="128"/>
      <c r="I39" s="129"/>
    </row>
    <row r="40" spans="1:9" s="28" customFormat="1" ht="39.95" customHeight="1">
      <c r="A40" s="33"/>
      <c r="B40" s="56"/>
      <c r="C40" s="56"/>
      <c r="D40" s="6"/>
      <c r="E40" s="6"/>
      <c r="F40" s="117"/>
      <c r="G40" s="128"/>
      <c r="H40" s="128"/>
      <c r="I40" s="129"/>
    </row>
    <row r="41" spans="2:9" ht="39.95" customHeight="1">
      <c r="B41" s="56"/>
      <c r="C41" s="56"/>
      <c r="D41" s="130"/>
      <c r="E41" s="6"/>
      <c r="F41" s="117"/>
      <c r="G41" s="130"/>
      <c r="H41" s="128"/>
      <c r="I41" s="129"/>
    </row>
    <row r="42" spans="1:9" s="28" customFormat="1" ht="70.9" customHeight="1">
      <c r="A42" s="33"/>
      <c r="B42" s="56"/>
      <c r="C42" s="56"/>
      <c r="D42" s="6"/>
      <c r="E42" s="6"/>
      <c r="F42" s="117"/>
      <c r="G42" s="128"/>
      <c r="H42" s="128"/>
      <c r="I42" s="129"/>
    </row>
    <row r="43" spans="1:9" s="28" customFormat="1" ht="54.75" customHeight="1">
      <c r="A43" s="33"/>
      <c r="B43" s="33"/>
      <c r="C43" s="33"/>
      <c r="D43" s="33"/>
      <c r="E43" s="33"/>
      <c r="F43" s="33"/>
      <c r="G43" s="33"/>
      <c r="H43" s="33"/>
      <c r="I43" s="33"/>
    </row>
    <row r="44" ht="39.95" customHeight="1"/>
    <row r="45" ht="39.95" customHeight="1"/>
    <row r="46" spans="1:9" s="28" customFormat="1" ht="39.95" customHeight="1">
      <c r="A46" s="33"/>
      <c r="B46" s="33"/>
      <c r="C46" s="33"/>
      <c r="D46" s="33"/>
      <c r="E46" s="33"/>
      <c r="F46" s="33"/>
      <c r="G46" s="33"/>
      <c r="H46" s="33"/>
      <c r="I46" s="33"/>
    </row>
    <row r="47" spans="1:9" s="28" customFormat="1" ht="39.95" customHeight="1">
      <c r="A47" s="33"/>
      <c r="B47" s="33"/>
      <c r="C47" s="33"/>
      <c r="D47" s="33"/>
      <c r="E47" s="33"/>
      <c r="F47" s="33"/>
      <c r="G47" s="33"/>
      <c r="H47" s="33"/>
      <c r="I47" s="33"/>
    </row>
    <row r="48" ht="39.95" customHeight="1"/>
    <row r="49" ht="60.75" customHeight="1"/>
    <row r="50" ht="39.95" customHeight="1"/>
    <row r="51" ht="39.95" customHeight="1"/>
    <row r="52" ht="39.95" customHeight="1"/>
    <row r="53" ht="39.95" customHeight="1"/>
    <row r="54" ht="39.95" customHeight="1"/>
    <row r="55" ht="39.95" customHeight="1"/>
    <row r="56" ht="37.15" customHeight="1"/>
    <row r="57" ht="39.95" customHeight="1"/>
    <row r="58" ht="35.45" customHeight="1"/>
    <row r="59" ht="30.6" customHeight="1"/>
    <row r="60" ht="39.95" customHeight="1"/>
    <row r="61" ht="39.95" customHeight="1"/>
    <row r="62" ht="39.95" customHeight="1"/>
    <row r="63" ht="39.95" customHeight="1"/>
    <row r="64" ht="39.95" customHeight="1"/>
    <row r="65" ht="39.95" customHeight="1"/>
    <row r="66" ht="39.95" customHeight="1"/>
    <row r="67" ht="39.95" customHeight="1"/>
    <row r="68" ht="39.95" customHeight="1"/>
    <row r="69" ht="39.95" customHeight="1"/>
    <row r="70" ht="39.95" customHeight="1"/>
    <row r="71" ht="23.25" customHeight="1"/>
    <row r="72" ht="30.75" customHeight="1"/>
    <row r="73" ht="21" customHeight="1"/>
    <row r="74" ht="30" customHeight="1"/>
    <row r="75" ht="39.95" customHeight="1"/>
    <row r="76" ht="39.95" customHeight="1"/>
  </sheetData>
  <mergeCells count="28">
    <mergeCell ref="A33:F33"/>
    <mergeCell ref="A34:A36"/>
    <mergeCell ref="B36:F36"/>
    <mergeCell ref="A37:F37"/>
    <mergeCell ref="A38:F38"/>
    <mergeCell ref="B32:F32"/>
    <mergeCell ref="A14:A19"/>
    <mergeCell ref="A20:A22"/>
    <mergeCell ref="B22:F22"/>
    <mergeCell ref="A23:F23"/>
    <mergeCell ref="A24:A26"/>
    <mergeCell ref="B26:F26"/>
    <mergeCell ref="A27:A28"/>
    <mergeCell ref="B28:F28"/>
    <mergeCell ref="A29:A30"/>
    <mergeCell ref="B30:F30"/>
    <mergeCell ref="A31:A32"/>
    <mergeCell ref="A11:A13"/>
    <mergeCell ref="C13:F13"/>
    <mergeCell ref="B19:F19"/>
    <mergeCell ref="A1:I1"/>
    <mergeCell ref="A3:G3"/>
    <mergeCell ref="H3:I3"/>
    <mergeCell ref="A5:F5"/>
    <mergeCell ref="A6:A8"/>
    <mergeCell ref="B8:F8"/>
    <mergeCell ref="A9:A10"/>
    <mergeCell ref="B10:F10"/>
  </mergeCells>
  <printOptions/>
  <pageMargins left="0.7" right="0.7" top="0.75" bottom="0.75" header="0.3" footer="0.3"/>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33"/>
  <sheetViews>
    <sheetView view="pageBreakPreview" zoomScaleSheetLayoutView="100" workbookViewId="0" topLeftCell="A22">
      <selection activeCell="B29" sqref="B29:F29"/>
    </sheetView>
  </sheetViews>
  <sheetFormatPr defaultColWidth="9.00390625" defaultRowHeight="16.5"/>
  <cols>
    <col min="1" max="1" width="5.25390625" style="38" customWidth="1"/>
    <col min="2" max="2" width="24.875" style="37" customWidth="1"/>
    <col min="3" max="3" width="30.875" style="37" customWidth="1"/>
    <col min="4" max="4" width="9.375" style="37" customWidth="1"/>
    <col min="5" max="5" width="13.875" style="37" customWidth="1"/>
    <col min="6" max="6" width="14.125" style="3" customWidth="1"/>
    <col min="7" max="16384" width="9.00390625" style="37" customWidth="1"/>
  </cols>
  <sheetData>
    <row r="1" ht="16.5">
      <c r="F1" s="3" t="s">
        <v>26</v>
      </c>
    </row>
    <row r="2" spans="1:6" ht="21.75" customHeight="1">
      <c r="A2" s="280" t="s">
        <v>22</v>
      </c>
      <c r="B2" s="280"/>
      <c r="C2" s="280"/>
      <c r="D2" s="280"/>
      <c r="E2" s="280"/>
      <c r="F2" s="280"/>
    </row>
    <row r="3" spans="2:6" ht="23.25" customHeight="1">
      <c r="B3" s="351" t="s">
        <v>119</v>
      </c>
      <c r="C3" s="351"/>
      <c r="D3" s="351"/>
      <c r="E3" s="351"/>
      <c r="F3" s="351"/>
    </row>
    <row r="4" spans="1:6" s="132" customFormat="1" ht="19.5" customHeight="1">
      <c r="A4" s="131"/>
      <c r="B4" s="352"/>
      <c r="C4" s="352"/>
      <c r="D4" s="352"/>
      <c r="E4" s="352"/>
      <c r="F4" s="352"/>
    </row>
    <row r="5" spans="1:6" s="133" customFormat="1" ht="20.25" customHeight="1" thickBot="1">
      <c r="A5" s="133" t="s">
        <v>114</v>
      </c>
      <c r="B5" s="134"/>
      <c r="C5" s="134"/>
      <c r="D5" s="134"/>
      <c r="E5" s="134"/>
      <c r="F5" s="135" t="s">
        <v>6</v>
      </c>
    </row>
    <row r="6" spans="1:6" s="139" customFormat="1" ht="69" customHeight="1">
      <c r="A6" s="136" t="s">
        <v>483</v>
      </c>
      <c r="B6" s="8" t="s">
        <v>30</v>
      </c>
      <c r="C6" s="8" t="s">
        <v>116</v>
      </c>
      <c r="D6" s="8" t="s">
        <v>112</v>
      </c>
      <c r="E6" s="137" t="s">
        <v>120</v>
      </c>
      <c r="F6" s="138" t="s">
        <v>121</v>
      </c>
    </row>
    <row r="7" spans="1:6" s="139" customFormat="1" ht="21" customHeight="1">
      <c r="A7" s="345" t="s">
        <v>467</v>
      </c>
      <c r="B7" s="346"/>
      <c r="C7" s="346"/>
      <c r="D7" s="346"/>
      <c r="E7" s="346"/>
      <c r="F7" s="347"/>
    </row>
    <row r="8" spans="1:6" s="139" customFormat="1" ht="21" customHeight="1">
      <c r="A8" s="140">
        <v>1</v>
      </c>
      <c r="B8" s="141"/>
      <c r="C8" s="141"/>
      <c r="D8" s="141"/>
      <c r="E8" s="142"/>
      <c r="F8" s="143"/>
    </row>
    <row r="9" spans="1:6" s="139" customFormat="1" ht="21" customHeight="1">
      <c r="A9" s="140">
        <v>2</v>
      </c>
      <c r="B9" s="141"/>
      <c r="C9" s="141"/>
      <c r="D9" s="141"/>
      <c r="E9" s="142"/>
      <c r="F9" s="143"/>
    </row>
    <row r="10" spans="1:6" s="139" customFormat="1" ht="21" customHeight="1">
      <c r="A10" s="140">
        <v>3</v>
      </c>
      <c r="B10" s="141"/>
      <c r="C10" s="141"/>
      <c r="D10" s="141"/>
      <c r="E10" s="142"/>
      <c r="F10" s="143"/>
    </row>
    <row r="11" spans="1:6" s="139" customFormat="1" ht="21" customHeight="1">
      <c r="A11" s="140">
        <v>4</v>
      </c>
      <c r="B11" s="141"/>
      <c r="C11" s="141"/>
      <c r="D11" s="141"/>
      <c r="E11" s="142"/>
      <c r="F11" s="143"/>
    </row>
    <row r="12" spans="1:6" s="139" customFormat="1" ht="21" customHeight="1">
      <c r="A12" s="140">
        <v>5</v>
      </c>
      <c r="B12" s="141"/>
      <c r="C12" s="141"/>
      <c r="D12" s="141"/>
      <c r="E12" s="142"/>
      <c r="F12" s="143"/>
    </row>
    <row r="13" spans="1:6" s="139" customFormat="1" ht="21" customHeight="1">
      <c r="A13" s="140">
        <v>6</v>
      </c>
      <c r="B13" s="141"/>
      <c r="C13" s="141"/>
      <c r="D13" s="141"/>
      <c r="E13" s="142"/>
      <c r="F13" s="143"/>
    </row>
    <row r="14" spans="1:6" s="139" customFormat="1" ht="21" customHeight="1">
      <c r="A14" s="140">
        <v>7</v>
      </c>
      <c r="B14" s="141"/>
      <c r="C14" s="141"/>
      <c r="D14" s="141"/>
      <c r="E14" s="142"/>
      <c r="F14" s="143"/>
    </row>
    <row r="15" spans="1:6" s="139" customFormat="1" ht="21" customHeight="1">
      <c r="A15" s="140">
        <v>8</v>
      </c>
      <c r="B15" s="144" t="s">
        <v>44</v>
      </c>
      <c r="C15" s="141"/>
      <c r="D15" s="141"/>
      <c r="E15" s="142"/>
      <c r="F15" s="143"/>
    </row>
    <row r="16" spans="1:6" s="139" customFormat="1" ht="21" customHeight="1">
      <c r="A16" s="140"/>
      <c r="B16" s="141"/>
      <c r="C16" s="145" t="s">
        <v>7</v>
      </c>
      <c r="D16" s="141"/>
      <c r="E16" s="142"/>
      <c r="F16" s="143"/>
    </row>
    <row r="17" spans="1:6" s="139" customFormat="1" ht="21" customHeight="1">
      <c r="A17" s="348" t="s">
        <v>8</v>
      </c>
      <c r="B17" s="349"/>
      <c r="C17" s="141"/>
      <c r="D17" s="141"/>
      <c r="E17" s="142"/>
      <c r="F17" s="143"/>
    </row>
    <row r="18" spans="1:6" s="139" customFormat="1" ht="21" customHeight="1">
      <c r="A18" s="140">
        <v>1</v>
      </c>
      <c r="B18" s="141"/>
      <c r="C18" s="141"/>
      <c r="D18" s="141"/>
      <c r="E18" s="146"/>
      <c r="F18" s="143"/>
    </row>
    <row r="19" spans="1:6" s="139" customFormat="1" ht="21" customHeight="1">
      <c r="A19" s="140">
        <v>2</v>
      </c>
      <c r="B19" s="141"/>
      <c r="C19" s="141"/>
      <c r="D19" s="141"/>
      <c r="E19" s="146"/>
      <c r="F19" s="143"/>
    </row>
    <row r="20" spans="1:6" s="139" customFormat="1" ht="21" customHeight="1">
      <c r="A20" s="140">
        <v>3</v>
      </c>
      <c r="B20" s="141"/>
      <c r="C20" s="141"/>
      <c r="D20" s="141"/>
      <c r="E20" s="146"/>
      <c r="F20" s="143"/>
    </row>
    <row r="21" spans="1:6" s="139" customFormat="1" ht="21" customHeight="1">
      <c r="A21" s="140">
        <v>4</v>
      </c>
      <c r="B21" s="141"/>
      <c r="C21" s="141"/>
      <c r="D21" s="141"/>
      <c r="E21" s="146"/>
      <c r="F21" s="143"/>
    </row>
    <row r="22" spans="1:6" s="139" customFormat="1" ht="21" customHeight="1">
      <c r="A22" s="140">
        <v>5</v>
      </c>
      <c r="B22" s="141"/>
      <c r="C22" s="141"/>
      <c r="D22" s="141"/>
      <c r="E22" s="146"/>
      <c r="F22" s="143"/>
    </row>
    <row r="23" spans="1:6" s="139" customFormat="1" ht="21" customHeight="1">
      <c r="A23" s="140">
        <v>6</v>
      </c>
      <c r="B23" s="141"/>
      <c r="C23" s="141"/>
      <c r="D23" s="141"/>
      <c r="E23" s="146"/>
      <c r="F23" s="143"/>
    </row>
    <row r="24" spans="1:6" s="139" customFormat="1" ht="21" customHeight="1">
      <c r="A24" s="140">
        <v>7</v>
      </c>
      <c r="B24" s="144" t="s">
        <v>52</v>
      </c>
      <c r="C24" s="141"/>
      <c r="D24" s="141"/>
      <c r="E24" s="146"/>
      <c r="F24" s="143"/>
    </row>
    <row r="25" spans="1:6" s="139" customFormat="1" ht="21" customHeight="1">
      <c r="A25" s="140"/>
      <c r="B25" s="141"/>
      <c r="C25" s="145" t="s">
        <v>7</v>
      </c>
      <c r="D25" s="141"/>
      <c r="E25" s="142"/>
      <c r="F25" s="143"/>
    </row>
    <row r="26" spans="1:6" s="150" customFormat="1" ht="21" customHeight="1" thickBot="1">
      <c r="A26" s="147"/>
      <c r="B26" s="353" t="s">
        <v>9</v>
      </c>
      <c r="C26" s="354"/>
      <c r="D26" s="355"/>
      <c r="E26" s="148"/>
      <c r="F26" s="149"/>
    </row>
    <row r="27" spans="1:6" s="152" customFormat="1" ht="22.5" customHeight="1">
      <c r="A27" s="350" t="s">
        <v>10</v>
      </c>
      <c r="B27" s="350"/>
      <c r="C27" s="151"/>
      <c r="D27" s="151"/>
      <c r="E27" s="151"/>
      <c r="F27" s="151"/>
    </row>
    <row r="28" spans="1:9" s="36" customFormat="1" ht="36.75" customHeight="1">
      <c r="A28" s="32" t="s">
        <v>468</v>
      </c>
      <c r="B28" s="303" t="s">
        <v>469</v>
      </c>
      <c r="C28" s="303"/>
      <c r="D28" s="303"/>
      <c r="E28" s="303"/>
      <c r="F28" s="303"/>
      <c r="G28" s="153"/>
      <c r="H28" s="153"/>
      <c r="I28" s="153"/>
    </row>
    <row r="29" spans="1:9" s="36" customFormat="1" ht="77.25" customHeight="1">
      <c r="A29" s="32" t="s">
        <v>470</v>
      </c>
      <c r="B29" s="295" t="s">
        <v>484</v>
      </c>
      <c r="C29" s="295"/>
      <c r="D29" s="295"/>
      <c r="E29" s="295"/>
      <c r="F29" s="295"/>
      <c r="G29" s="153"/>
      <c r="H29" s="153"/>
      <c r="I29" s="153"/>
    </row>
    <row r="30" spans="1:6" ht="20.25" customHeight="1">
      <c r="A30" s="32" t="s">
        <v>83</v>
      </c>
      <c r="B30" s="35" t="s">
        <v>84</v>
      </c>
      <c r="C30" s="35"/>
      <c r="D30" s="35"/>
      <c r="E30" s="35"/>
      <c r="F30" s="32"/>
    </row>
    <row r="31" spans="1:6" ht="20.25" customHeight="1">
      <c r="A31" s="32" t="s">
        <v>107</v>
      </c>
      <c r="B31" s="35" t="s">
        <v>118</v>
      </c>
      <c r="C31" s="35"/>
      <c r="D31" s="35"/>
      <c r="E31" s="35"/>
      <c r="F31" s="32"/>
    </row>
    <row r="32" spans="1:6" ht="20.25" customHeight="1">
      <c r="A32" s="154"/>
      <c r="B32" s="35"/>
      <c r="C32" s="35"/>
      <c r="D32" s="35"/>
      <c r="E32" s="35"/>
      <c r="F32" s="32"/>
    </row>
    <row r="33" spans="1:5" s="152" customFormat="1" ht="16.5">
      <c r="A33" s="155"/>
      <c r="B33" s="37" t="s">
        <v>11</v>
      </c>
      <c r="C33" s="38" t="s">
        <v>58</v>
      </c>
      <c r="E33" s="37" t="s">
        <v>55</v>
      </c>
    </row>
  </sheetData>
  <mergeCells count="9">
    <mergeCell ref="A7:F7"/>
    <mergeCell ref="B28:F28"/>
    <mergeCell ref="A17:B17"/>
    <mergeCell ref="B29:F29"/>
    <mergeCell ref="A2:F2"/>
    <mergeCell ref="A27:B27"/>
    <mergeCell ref="B3:F3"/>
    <mergeCell ref="B4:F4"/>
    <mergeCell ref="B26:D26"/>
  </mergeCells>
  <printOptions horizontalCentered="1"/>
  <pageMargins left="0.1968503937007874" right="0.1968503937007874" top="0.5118110236220472" bottom="0.7086614173228347"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1:K21"/>
  <sheetViews>
    <sheetView view="pageBreakPreview" zoomScaleSheetLayoutView="100" workbookViewId="0" topLeftCell="A1">
      <selection activeCell="C5" sqref="C5:C6"/>
    </sheetView>
  </sheetViews>
  <sheetFormatPr defaultColWidth="8.375" defaultRowHeight="21" customHeight="1"/>
  <cols>
    <col min="1" max="1" width="5.875" style="1" customWidth="1"/>
    <col min="2" max="2" width="10.50390625" style="1" customWidth="1"/>
    <col min="3" max="3" width="29.625" style="1" customWidth="1"/>
    <col min="4" max="4" width="14.00390625" style="1" customWidth="1"/>
    <col min="5" max="5" width="15.875" style="1" customWidth="1"/>
    <col min="6" max="6" width="8.375" style="1" customWidth="1"/>
    <col min="7" max="7" width="18.875" style="1" customWidth="1"/>
    <col min="8" max="16384" width="8.375" style="1" customWidth="1"/>
  </cols>
  <sheetData>
    <row r="1" ht="21.6" customHeight="1">
      <c r="G1" s="3" t="s">
        <v>59</v>
      </c>
    </row>
    <row r="2" spans="1:7" ht="28.5" customHeight="1">
      <c r="A2" s="280" t="s">
        <v>22</v>
      </c>
      <c r="B2" s="280"/>
      <c r="C2" s="280"/>
      <c r="D2" s="280"/>
      <c r="E2" s="280"/>
      <c r="F2" s="280"/>
      <c r="G2" s="280"/>
    </row>
    <row r="3" spans="1:7" ht="26.25" customHeight="1">
      <c r="A3" s="296" t="s">
        <v>471</v>
      </c>
      <c r="B3" s="296"/>
      <c r="C3" s="296"/>
      <c r="D3" s="296"/>
      <c r="E3" s="296"/>
      <c r="F3" s="296"/>
      <c r="G3" s="296"/>
    </row>
    <row r="4" spans="1:7" ht="33.75" customHeight="1">
      <c r="A4" s="358"/>
      <c r="B4" s="358"/>
      <c r="C4" s="358"/>
      <c r="D4" s="156"/>
      <c r="E4" s="157"/>
      <c r="F4" s="357" t="s">
        <v>113</v>
      </c>
      <c r="G4" s="357"/>
    </row>
    <row r="5" spans="1:10" ht="34.15" customHeight="1">
      <c r="A5" s="272" t="s">
        <v>12</v>
      </c>
      <c r="B5" s="281" t="s">
        <v>110</v>
      </c>
      <c r="C5" s="272" t="s">
        <v>13</v>
      </c>
      <c r="D5" s="272" t="s">
        <v>14</v>
      </c>
      <c r="E5" s="272" t="s">
        <v>15</v>
      </c>
      <c r="F5" s="272" t="s">
        <v>16</v>
      </c>
      <c r="G5" s="272"/>
      <c r="J5" s="151"/>
    </row>
    <row r="6" spans="1:7" ht="23.25" customHeight="1">
      <c r="A6" s="272"/>
      <c r="B6" s="266"/>
      <c r="C6" s="272"/>
      <c r="D6" s="272"/>
      <c r="E6" s="272"/>
      <c r="F6" s="272"/>
      <c r="G6" s="272"/>
    </row>
    <row r="7" spans="1:7" ht="33.75" customHeight="1">
      <c r="A7" s="158">
        <v>1</v>
      </c>
      <c r="B7" s="158"/>
      <c r="C7" s="159"/>
      <c r="D7" s="11"/>
      <c r="E7" s="160"/>
      <c r="F7" s="359"/>
      <c r="G7" s="360"/>
    </row>
    <row r="8" spans="1:7" ht="33.75" customHeight="1">
      <c r="A8" s="158">
        <v>2</v>
      </c>
      <c r="B8" s="158"/>
      <c r="C8" s="159"/>
      <c r="D8" s="11"/>
      <c r="E8" s="160"/>
      <c r="F8" s="359"/>
      <c r="G8" s="360"/>
    </row>
    <row r="9" spans="1:7" ht="33.75" customHeight="1">
      <c r="A9" s="158">
        <v>3</v>
      </c>
      <c r="B9" s="158"/>
      <c r="C9" s="159"/>
      <c r="D9" s="11"/>
      <c r="E9" s="160"/>
      <c r="F9" s="359"/>
      <c r="G9" s="359"/>
    </row>
    <row r="10" spans="1:7" ht="33.75" customHeight="1">
      <c r="A10" s="158">
        <v>4</v>
      </c>
      <c r="B10" s="158"/>
      <c r="C10" s="159"/>
      <c r="D10" s="11"/>
      <c r="E10" s="160"/>
      <c r="F10" s="359"/>
      <c r="G10" s="359"/>
    </row>
    <row r="11" spans="1:7" ht="33.75" customHeight="1">
      <c r="A11" s="158">
        <v>5</v>
      </c>
      <c r="B11" s="158"/>
      <c r="C11" s="159"/>
      <c r="D11" s="11"/>
      <c r="E11" s="160"/>
      <c r="F11" s="269"/>
      <c r="G11" s="362"/>
    </row>
    <row r="12" spans="1:7" ht="33.75" customHeight="1">
      <c r="A12" s="365" t="s">
        <v>17</v>
      </c>
      <c r="B12" s="366"/>
      <c r="C12" s="367"/>
      <c r="D12" s="162">
        <f>SUM(D7:D11)</f>
        <v>0</v>
      </c>
      <c r="E12" s="368"/>
      <c r="F12" s="369"/>
      <c r="G12" s="370"/>
    </row>
    <row r="13" spans="1:6" ht="39.95" customHeight="1">
      <c r="A13" s="163"/>
      <c r="B13" s="164" t="s">
        <v>108</v>
      </c>
      <c r="C13" s="165" t="s">
        <v>109</v>
      </c>
      <c r="D13" s="166"/>
      <c r="E13" s="167" t="s">
        <v>53</v>
      </c>
      <c r="F13" s="166"/>
    </row>
    <row r="14" spans="2:8" s="157" customFormat="1" ht="38.25" customHeight="1">
      <c r="B14" s="150" t="s">
        <v>57</v>
      </c>
      <c r="D14" s="168"/>
      <c r="E14" s="168"/>
      <c r="F14" s="169"/>
      <c r="H14" s="168"/>
    </row>
    <row r="15" spans="1:11" s="157" customFormat="1" ht="93" customHeight="1">
      <c r="A15" s="170"/>
      <c r="B15" s="356" t="s">
        <v>472</v>
      </c>
      <c r="C15" s="356"/>
      <c r="D15" s="356"/>
      <c r="E15" s="356"/>
      <c r="F15" s="356"/>
      <c r="G15" s="356"/>
      <c r="H15" s="171"/>
      <c r="I15" s="171"/>
      <c r="J15" s="171"/>
      <c r="K15" s="171"/>
    </row>
    <row r="16" spans="1:7" ht="38.45" customHeight="1">
      <c r="A16" s="29"/>
      <c r="B16" s="29"/>
      <c r="C16" s="153"/>
      <c r="D16" s="167"/>
      <c r="E16" s="165"/>
      <c r="F16" s="361"/>
      <c r="G16" s="361"/>
    </row>
    <row r="17" spans="1:7" ht="41.45" customHeight="1">
      <c r="A17" s="29"/>
      <c r="B17" s="29"/>
      <c r="C17" s="153"/>
      <c r="D17" s="167"/>
      <c r="E17" s="165"/>
      <c r="F17" s="361"/>
      <c r="G17" s="361"/>
    </row>
    <row r="18" spans="1:7" ht="33.6" customHeight="1">
      <c r="A18" s="29"/>
      <c r="B18" s="29"/>
      <c r="C18" s="153"/>
      <c r="D18" s="167"/>
      <c r="E18" s="165"/>
      <c r="F18" s="361"/>
      <c r="G18" s="361"/>
    </row>
    <row r="19" spans="1:7" ht="50.1" customHeight="1">
      <c r="A19" s="29"/>
      <c r="B19" s="29"/>
      <c r="C19" s="363"/>
      <c r="D19" s="363"/>
      <c r="E19" s="165"/>
      <c r="F19" s="364"/>
      <c r="G19" s="364"/>
    </row>
    <row r="20" ht="21.6" customHeight="1">
      <c r="F20" s="38"/>
    </row>
    <row r="21" spans="3:4" ht="21.6" customHeight="1">
      <c r="C21" s="37"/>
      <c r="D21" s="38"/>
    </row>
  </sheetData>
  <mergeCells count="23">
    <mergeCell ref="F18:G18"/>
    <mergeCell ref="F11:G11"/>
    <mergeCell ref="C19:D19"/>
    <mergeCell ref="F19:G19"/>
    <mergeCell ref="F16:G16"/>
    <mergeCell ref="F17:G17"/>
    <mergeCell ref="A12:C12"/>
    <mergeCell ref="E12:G12"/>
    <mergeCell ref="B5:B6"/>
    <mergeCell ref="B15:G15"/>
    <mergeCell ref="F4:G4"/>
    <mergeCell ref="A2:G2"/>
    <mergeCell ref="A3:G3"/>
    <mergeCell ref="A4:C4"/>
    <mergeCell ref="A5:A6"/>
    <mergeCell ref="C5:C6"/>
    <mergeCell ref="D5:D6"/>
    <mergeCell ref="E5:E6"/>
    <mergeCell ref="F5:G6"/>
    <mergeCell ref="F10:G10"/>
    <mergeCell ref="F7:G7"/>
    <mergeCell ref="F8:G8"/>
    <mergeCell ref="F9:G9"/>
  </mergeCells>
  <printOptions/>
  <pageMargins left="0.45" right="0.48" top="0.5905511811023623" bottom="0.5905511811023623" header="0.5118110236220472" footer="0.5118110236220472"/>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11"/>
  <sheetViews>
    <sheetView view="pageBreakPreview" zoomScale="80" zoomScaleSheetLayoutView="80" workbookViewId="0" topLeftCell="A1">
      <selection activeCell="D4" sqref="D4"/>
    </sheetView>
  </sheetViews>
  <sheetFormatPr defaultColWidth="9.00390625" defaultRowHeight="21" customHeight="1"/>
  <cols>
    <col min="1" max="1" width="7.75390625" style="33" customWidth="1"/>
    <col min="2" max="2" width="22.625" style="33" customWidth="1"/>
    <col min="3" max="3" width="30.375" style="33" customWidth="1"/>
    <col min="4" max="4" width="21.00390625" style="33" customWidth="1"/>
    <col min="5" max="5" width="21.625" style="33" customWidth="1"/>
    <col min="6" max="6" width="48.00390625" style="33" customWidth="1"/>
    <col min="7" max="7" width="23.875" style="33" customWidth="1"/>
    <col min="8" max="16384" width="9.00390625" style="33" customWidth="1"/>
  </cols>
  <sheetData>
    <row r="1" spans="1:8" ht="29.25" customHeight="1">
      <c r="A1" s="172"/>
      <c r="B1" s="172"/>
      <c r="C1" s="372" t="s">
        <v>285</v>
      </c>
      <c r="D1" s="372"/>
      <c r="E1" s="372"/>
      <c r="F1" s="372"/>
      <c r="G1" s="173"/>
      <c r="H1" s="174"/>
    </row>
    <row r="2" spans="1:8" ht="33" customHeight="1">
      <c r="A2" s="175"/>
      <c r="B2" s="175"/>
      <c r="C2" s="371" t="s">
        <v>286</v>
      </c>
      <c r="D2" s="371"/>
      <c r="E2" s="371"/>
      <c r="F2" s="371"/>
      <c r="G2" s="176"/>
      <c r="H2" s="174"/>
    </row>
    <row r="3" spans="1:8" ht="33.75" customHeight="1">
      <c r="A3" s="177"/>
      <c r="B3" s="177"/>
      <c r="C3" s="371" t="s">
        <v>287</v>
      </c>
      <c r="D3" s="371"/>
      <c r="E3" s="371"/>
      <c r="F3" s="371"/>
      <c r="G3" s="178" t="s">
        <v>475</v>
      </c>
      <c r="H3" s="174"/>
    </row>
    <row r="4" spans="1:8" s="181" customFormat="1" ht="45" customHeight="1">
      <c r="A4" s="179" t="s">
        <v>61</v>
      </c>
      <c r="B4" s="179" t="s">
        <v>62</v>
      </c>
      <c r="C4" s="179" t="s">
        <v>63</v>
      </c>
      <c r="D4" s="179" t="s">
        <v>64</v>
      </c>
      <c r="E4" s="179" t="s">
        <v>65</v>
      </c>
      <c r="F4" s="179" t="s">
        <v>66</v>
      </c>
      <c r="G4" s="179" t="s">
        <v>473</v>
      </c>
      <c r="H4" s="180"/>
    </row>
    <row r="5" spans="1:8" ht="129.75" customHeight="1">
      <c r="A5" s="182">
        <v>1</v>
      </c>
      <c r="B5" s="183" t="s">
        <v>288</v>
      </c>
      <c r="C5" s="179" t="s">
        <v>298</v>
      </c>
      <c r="D5" s="184">
        <v>6000</v>
      </c>
      <c r="E5" s="182" t="s">
        <v>289</v>
      </c>
      <c r="F5" s="185" t="s">
        <v>290</v>
      </c>
      <c r="G5" s="186"/>
      <c r="H5" s="187"/>
    </row>
    <row r="6" spans="1:8" ht="105" customHeight="1">
      <c r="A6" s="182">
        <v>2</v>
      </c>
      <c r="B6" s="179" t="s">
        <v>291</v>
      </c>
      <c r="C6" s="179" t="s">
        <v>292</v>
      </c>
      <c r="D6" s="184">
        <v>3000</v>
      </c>
      <c r="E6" s="188" t="s">
        <v>293</v>
      </c>
      <c r="F6" s="185" t="s">
        <v>294</v>
      </c>
      <c r="G6" s="186"/>
      <c r="H6" s="187"/>
    </row>
    <row r="7" spans="1:8" ht="105" customHeight="1">
      <c r="A7" s="182">
        <v>3</v>
      </c>
      <c r="B7" s="183" t="s">
        <v>291</v>
      </c>
      <c r="C7" s="183" t="s">
        <v>71</v>
      </c>
      <c r="D7" s="184">
        <v>7000</v>
      </c>
      <c r="E7" s="188" t="s">
        <v>293</v>
      </c>
      <c r="F7" s="185" t="s">
        <v>295</v>
      </c>
      <c r="G7" s="189"/>
      <c r="H7" s="187"/>
    </row>
    <row r="8" spans="1:8" ht="108" customHeight="1">
      <c r="A8" s="182">
        <v>4</v>
      </c>
      <c r="B8" s="183" t="s">
        <v>291</v>
      </c>
      <c r="C8" s="179" t="s">
        <v>296</v>
      </c>
      <c r="D8" s="184">
        <v>9000</v>
      </c>
      <c r="E8" s="190" t="s">
        <v>293</v>
      </c>
      <c r="F8" s="185" t="s">
        <v>297</v>
      </c>
      <c r="G8" s="191"/>
      <c r="H8" s="187"/>
    </row>
    <row r="9" spans="1:8" ht="52.5" customHeight="1">
      <c r="A9" s="373" t="s">
        <v>474</v>
      </c>
      <c r="B9" s="373"/>
      <c r="C9" s="192"/>
      <c r="D9" s="193">
        <f>SUM(D5:D8)</f>
        <v>25000</v>
      </c>
      <c r="E9" s="194"/>
      <c r="F9" s="194"/>
      <c r="G9" s="194"/>
      <c r="H9" s="174"/>
    </row>
    <row r="10" spans="1:8" ht="100.5" customHeight="1">
      <c r="A10" s="374" t="s">
        <v>476</v>
      </c>
      <c r="B10" s="374"/>
      <c r="C10" s="374"/>
      <c r="D10" s="374"/>
      <c r="E10" s="195"/>
      <c r="F10" s="195"/>
      <c r="G10" s="195"/>
      <c r="H10" s="174"/>
    </row>
    <row r="11" spans="1:8" ht="15.75">
      <c r="A11" s="174"/>
      <c r="B11" s="174"/>
      <c r="C11" s="174"/>
      <c r="D11" s="174"/>
      <c r="E11" s="174"/>
      <c r="F11" s="174"/>
      <c r="G11" s="174"/>
      <c r="H11" s="174"/>
    </row>
    <row r="12" ht="15.75"/>
    <row r="13" ht="15.75"/>
    <row r="14" ht="15.75"/>
    <row r="15" ht="15.75"/>
    <row r="16" ht="15.75"/>
    <row r="17" ht="15.75"/>
    <row r="18" ht="15.75"/>
    <row r="19" ht="15.75"/>
    <row r="20" ht="15.75"/>
    <row r="21" ht="15.75"/>
  </sheetData>
  <mergeCells count="5">
    <mergeCell ref="C3:F3"/>
    <mergeCell ref="C2:F2"/>
    <mergeCell ref="C1:F1"/>
    <mergeCell ref="A9:B9"/>
    <mergeCell ref="A10:D10"/>
  </mergeCells>
  <printOptions horizontalCentered="1"/>
  <pageMargins left="0.35433070866141736" right="0.15748031496062992" top="0.984251968503937" bottom="0.984251968503937" header="0.5118110236220472" footer="0.5118110236220472"/>
  <pageSetup fitToHeight="1" fitToWidth="1"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1:H19"/>
  <sheetViews>
    <sheetView view="pageBreakPreview" zoomScale="75" zoomScaleSheetLayoutView="75" workbookViewId="0" topLeftCell="A1">
      <selection activeCell="E24" sqref="E24"/>
    </sheetView>
  </sheetViews>
  <sheetFormatPr defaultColWidth="8.375" defaultRowHeight="21" customHeight="1"/>
  <cols>
    <col min="1" max="1" width="6.50390625" style="1" customWidth="1"/>
    <col min="2" max="2" width="11.25390625" style="1" customWidth="1"/>
    <col min="3" max="3" width="26.50390625" style="1" customWidth="1"/>
    <col min="4" max="4" width="14.625" style="1" customWidth="1"/>
    <col min="5" max="5" width="14.00390625" style="1" bestFit="1" customWidth="1"/>
    <col min="6" max="6" width="13.625" style="1" customWidth="1"/>
    <col min="7" max="7" width="8.375" style="1" customWidth="1"/>
    <col min="8" max="8" width="19.625" style="1" customWidth="1"/>
    <col min="9" max="16384" width="8.375" style="1" customWidth="1"/>
  </cols>
  <sheetData>
    <row r="1" ht="21.6" customHeight="1">
      <c r="H1" s="3" t="s">
        <v>27</v>
      </c>
    </row>
    <row r="2" spans="1:8" ht="21.6" customHeight="1">
      <c r="A2" s="382" t="s">
        <v>22</v>
      </c>
      <c r="B2" s="382"/>
      <c r="C2" s="382"/>
      <c r="D2" s="382"/>
      <c r="E2" s="382"/>
      <c r="F2" s="382"/>
      <c r="G2" s="382"/>
      <c r="H2" s="382"/>
    </row>
    <row r="3" spans="1:8" ht="21.6" customHeight="1">
      <c r="A3" s="351" t="s">
        <v>477</v>
      </c>
      <c r="B3" s="351"/>
      <c r="C3" s="351"/>
      <c r="D3" s="351"/>
      <c r="E3" s="351"/>
      <c r="F3" s="351"/>
      <c r="G3" s="351"/>
      <c r="H3" s="351"/>
    </row>
    <row r="4" spans="1:8" ht="21.6" customHeight="1">
      <c r="A4" s="383"/>
      <c r="B4" s="383"/>
      <c r="C4" s="383"/>
      <c r="D4" s="196"/>
      <c r="E4" s="156"/>
      <c r="F4" s="157"/>
      <c r="G4" s="357" t="s">
        <v>113</v>
      </c>
      <c r="H4" s="357"/>
    </row>
    <row r="5" spans="1:8" ht="33" customHeight="1">
      <c r="A5" s="376" t="s">
        <v>18</v>
      </c>
      <c r="B5" s="376" t="s">
        <v>111</v>
      </c>
      <c r="C5" s="376" t="s">
        <v>21</v>
      </c>
      <c r="D5" s="376" t="s">
        <v>122</v>
      </c>
      <c r="E5" s="376" t="s">
        <v>123</v>
      </c>
      <c r="F5" s="376" t="s">
        <v>86</v>
      </c>
      <c r="G5" s="384" t="s">
        <v>478</v>
      </c>
      <c r="H5" s="385"/>
    </row>
    <row r="6" spans="1:8" ht="25.5" customHeight="1">
      <c r="A6" s="377"/>
      <c r="B6" s="377"/>
      <c r="C6" s="377"/>
      <c r="D6" s="377"/>
      <c r="E6" s="377"/>
      <c r="F6" s="377"/>
      <c r="G6" s="386"/>
      <c r="H6" s="387"/>
    </row>
    <row r="7" spans="1:8" s="201" customFormat="1" ht="36" customHeight="1">
      <c r="A7" s="197">
        <v>1</v>
      </c>
      <c r="B7" s="197"/>
      <c r="C7" s="158"/>
      <c r="D7" s="198"/>
      <c r="E7" s="199"/>
      <c r="F7" s="200"/>
      <c r="G7" s="388"/>
      <c r="H7" s="389"/>
    </row>
    <row r="8" spans="1:8" ht="39.95" customHeight="1">
      <c r="A8" s="197">
        <v>2</v>
      </c>
      <c r="B8" s="197"/>
      <c r="C8" s="161"/>
      <c r="D8" s="202"/>
      <c r="E8" s="203"/>
      <c r="F8" s="160"/>
      <c r="G8" s="269"/>
      <c r="H8" s="362"/>
    </row>
    <row r="9" spans="1:8" ht="39.95" customHeight="1">
      <c r="A9" s="197">
        <v>3</v>
      </c>
      <c r="B9" s="197"/>
      <c r="C9" s="159"/>
      <c r="D9" s="202"/>
      <c r="E9" s="203"/>
      <c r="F9" s="160"/>
      <c r="G9" s="269"/>
      <c r="H9" s="362"/>
    </row>
    <row r="10" spans="1:8" ht="39.95" customHeight="1">
      <c r="A10" s="197">
        <v>4</v>
      </c>
      <c r="B10" s="197"/>
      <c r="C10" s="159"/>
      <c r="D10" s="202"/>
      <c r="E10" s="203"/>
      <c r="F10" s="160"/>
      <c r="G10" s="269"/>
      <c r="H10" s="362"/>
    </row>
    <row r="11" spans="1:8" ht="39.95" customHeight="1">
      <c r="A11" s="197">
        <v>5</v>
      </c>
      <c r="B11" s="197"/>
      <c r="C11" s="159"/>
      <c r="D11" s="202"/>
      <c r="E11" s="203"/>
      <c r="F11" s="160"/>
      <c r="G11" s="269"/>
      <c r="H11" s="362"/>
    </row>
    <row r="12" spans="1:8" ht="39.95" customHeight="1">
      <c r="A12" s="197">
        <v>6</v>
      </c>
      <c r="B12" s="197"/>
      <c r="C12" s="159"/>
      <c r="D12" s="202"/>
      <c r="E12" s="203"/>
      <c r="F12" s="160"/>
      <c r="G12" s="269"/>
      <c r="H12" s="362"/>
    </row>
    <row r="13" spans="1:8" ht="39.95" customHeight="1">
      <c r="A13" s="197">
        <v>7</v>
      </c>
      <c r="B13" s="197"/>
      <c r="C13" s="159"/>
      <c r="D13" s="202"/>
      <c r="E13" s="203"/>
      <c r="F13" s="160"/>
      <c r="G13" s="269"/>
      <c r="H13" s="362"/>
    </row>
    <row r="14" spans="1:8" ht="39.95" customHeight="1">
      <c r="A14" s="197">
        <v>8</v>
      </c>
      <c r="B14" s="197"/>
      <c r="C14" s="159"/>
      <c r="D14" s="202"/>
      <c r="E14" s="203"/>
      <c r="F14" s="160"/>
      <c r="G14" s="269"/>
      <c r="H14" s="362"/>
    </row>
    <row r="15" spans="1:8" ht="39.95" customHeight="1">
      <c r="A15" s="197">
        <v>9</v>
      </c>
      <c r="B15" s="197"/>
      <c r="C15" s="204" t="s">
        <v>44</v>
      </c>
      <c r="D15" s="202"/>
      <c r="E15" s="203"/>
      <c r="F15" s="160"/>
      <c r="G15" s="269"/>
      <c r="H15" s="362"/>
    </row>
    <row r="16" spans="1:8" s="33" customFormat="1" ht="39.95" customHeight="1">
      <c r="A16" s="365" t="s">
        <v>19</v>
      </c>
      <c r="B16" s="366"/>
      <c r="C16" s="378"/>
      <c r="D16" s="162">
        <f>SUM(D7:D15)</f>
        <v>0</v>
      </c>
      <c r="E16" s="162">
        <f>SUM(E7:E15)</f>
        <v>0</v>
      </c>
      <c r="F16" s="379"/>
      <c r="G16" s="380"/>
      <c r="H16" s="381"/>
    </row>
    <row r="17" spans="1:8" s="33" customFormat="1" ht="39.95" customHeight="1">
      <c r="A17" s="205"/>
      <c r="B17" s="119" t="s">
        <v>28</v>
      </c>
      <c r="C17" s="206" t="s">
        <v>29</v>
      </c>
      <c r="E17" s="207" t="s">
        <v>51</v>
      </c>
      <c r="F17" s="207"/>
      <c r="H17" s="208"/>
    </row>
    <row r="18" spans="2:7" ht="24" customHeight="1">
      <c r="B18" s="28" t="s">
        <v>20</v>
      </c>
      <c r="C18" s="28"/>
      <c r="D18" s="28"/>
      <c r="E18" s="29"/>
      <c r="F18" s="29"/>
      <c r="G18" s="30"/>
    </row>
    <row r="19" spans="1:7" ht="84.75" customHeight="1">
      <c r="A19" s="209"/>
      <c r="B19" s="375" t="s">
        <v>481</v>
      </c>
      <c r="C19" s="375"/>
      <c r="D19" s="375"/>
      <c r="E19" s="375"/>
      <c r="F19" s="375"/>
      <c r="G19" s="375"/>
    </row>
  </sheetData>
  <mergeCells count="23">
    <mergeCell ref="A2:H2"/>
    <mergeCell ref="G15:H15"/>
    <mergeCell ref="G12:H12"/>
    <mergeCell ref="G4:H4"/>
    <mergeCell ref="A4:C4"/>
    <mergeCell ref="G5:H6"/>
    <mergeCell ref="B5:B6"/>
    <mergeCell ref="G8:H8"/>
    <mergeCell ref="G14:H14"/>
    <mergeCell ref="A3:H3"/>
    <mergeCell ref="G9:H9"/>
    <mergeCell ref="G10:H10"/>
    <mergeCell ref="G7:H7"/>
    <mergeCell ref="C5:C6"/>
    <mergeCell ref="A5:A6"/>
    <mergeCell ref="D5:D6"/>
    <mergeCell ref="B19:G19"/>
    <mergeCell ref="F5:F6"/>
    <mergeCell ref="E5:E6"/>
    <mergeCell ref="A16:C16"/>
    <mergeCell ref="F16:H16"/>
    <mergeCell ref="G11:H11"/>
    <mergeCell ref="G13:H13"/>
  </mergeCells>
  <printOptions horizontalCentered="1"/>
  <pageMargins left="0.1968503937007874" right="0.1968503937007874" top="0.3937007874015748" bottom="0" header="0.3937007874015748" footer="0.5118110236220472"/>
  <pageSetup fitToHeight="1"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R77"/>
  <sheetViews>
    <sheetView view="pageBreakPreview" zoomScale="95" zoomScaleSheetLayoutView="95" workbookViewId="0" topLeftCell="A1">
      <selection activeCell="B11" sqref="B11"/>
    </sheetView>
  </sheetViews>
  <sheetFormatPr defaultColWidth="8.375" defaultRowHeight="16.5"/>
  <cols>
    <col min="1" max="1" width="3.25390625" style="217" customWidth="1"/>
    <col min="2" max="2" width="9.375" style="217" customWidth="1"/>
    <col min="3" max="3" width="34.375" style="260" customWidth="1"/>
    <col min="4" max="4" width="13.50390625" style="261" customWidth="1"/>
    <col min="5" max="5" width="11.75390625" style="210" hidden="1" customWidth="1"/>
    <col min="6" max="6" width="12.375" style="210" hidden="1" customWidth="1"/>
    <col min="7" max="7" width="17.00390625" style="214" customWidth="1"/>
    <col min="8" max="9" width="17.875" style="215" hidden="1" customWidth="1"/>
    <col min="10" max="10" width="25.75390625" style="210" customWidth="1"/>
    <col min="11" max="11" width="28.125" style="210" customWidth="1"/>
    <col min="12" max="12" width="15.75390625" style="210" hidden="1" customWidth="1"/>
    <col min="13" max="13" width="13.875" style="211" hidden="1" customWidth="1"/>
    <col min="14" max="14" width="8.375" style="210" hidden="1" customWidth="1"/>
    <col min="15" max="15" width="15.75390625" style="210" hidden="1" customWidth="1"/>
    <col min="16" max="16" width="37.625" style="210" hidden="1" customWidth="1"/>
    <col min="17" max="17" width="25.25390625" style="212" customWidth="1"/>
    <col min="18" max="16384" width="8.375" style="210" customWidth="1"/>
  </cols>
  <sheetData>
    <row r="1" spans="1:11" ht="24">
      <c r="A1" s="394" t="s">
        <v>124</v>
      </c>
      <c r="B1" s="394"/>
      <c r="C1" s="394"/>
      <c r="D1" s="394"/>
      <c r="E1" s="394"/>
      <c r="F1" s="394"/>
      <c r="G1" s="394"/>
      <c r="H1" s="394"/>
      <c r="I1" s="394"/>
      <c r="J1" s="394"/>
      <c r="K1" s="394"/>
    </row>
    <row r="2" spans="1:11" ht="23.25">
      <c r="A2" s="395" t="s">
        <v>479</v>
      </c>
      <c r="B2" s="395"/>
      <c r="C2" s="395"/>
      <c r="D2" s="395"/>
      <c r="E2" s="395"/>
      <c r="F2" s="395"/>
      <c r="G2" s="395"/>
      <c r="H2" s="395"/>
      <c r="I2" s="395"/>
      <c r="J2" s="395"/>
      <c r="K2" s="395"/>
    </row>
    <row r="3" spans="1:13" ht="18.75">
      <c r="A3" s="399"/>
      <c r="B3" s="399"/>
      <c r="C3" s="399"/>
      <c r="D3" s="213"/>
      <c r="J3" s="396" t="s">
        <v>125</v>
      </c>
      <c r="K3" s="396"/>
      <c r="L3" s="216" t="s">
        <v>126</v>
      </c>
      <c r="M3" s="217" t="s">
        <v>126</v>
      </c>
    </row>
    <row r="4" spans="1:13" ht="24" customHeight="1">
      <c r="A4" s="400" t="s">
        <v>127</v>
      </c>
      <c r="B4" s="402" t="s">
        <v>128</v>
      </c>
      <c r="C4" s="402" t="s">
        <v>129</v>
      </c>
      <c r="D4" s="390" t="s">
        <v>130</v>
      </c>
      <c r="E4" s="390" t="s">
        <v>72</v>
      </c>
      <c r="F4" s="390" t="s">
        <v>73</v>
      </c>
      <c r="G4" s="392" t="s">
        <v>131</v>
      </c>
      <c r="H4" s="397" t="s">
        <v>74</v>
      </c>
      <c r="I4" s="397" t="s">
        <v>75</v>
      </c>
      <c r="J4" s="412" t="s">
        <v>132</v>
      </c>
      <c r="K4" s="413"/>
      <c r="L4" s="404" t="s">
        <v>76</v>
      </c>
      <c r="M4" s="404" t="s">
        <v>133</v>
      </c>
    </row>
    <row r="5" spans="1:13" ht="24" customHeight="1">
      <c r="A5" s="401"/>
      <c r="B5" s="403"/>
      <c r="C5" s="403"/>
      <c r="D5" s="391"/>
      <c r="E5" s="391"/>
      <c r="F5" s="391"/>
      <c r="G5" s="393"/>
      <c r="H5" s="398"/>
      <c r="I5" s="398"/>
      <c r="J5" s="414"/>
      <c r="K5" s="415"/>
      <c r="L5" s="404"/>
      <c r="M5" s="404"/>
    </row>
    <row r="6" spans="1:17" s="225" customFormat="1" ht="31.5" customHeight="1">
      <c r="A6" s="218">
        <v>1</v>
      </c>
      <c r="B6" s="218" t="s">
        <v>134</v>
      </c>
      <c r="C6" s="219" t="s">
        <v>77</v>
      </c>
      <c r="D6" s="220">
        <v>120000</v>
      </c>
      <c r="E6" s="220" t="s">
        <v>34</v>
      </c>
      <c r="F6" s="220">
        <v>89600</v>
      </c>
      <c r="G6" s="221">
        <v>120000</v>
      </c>
      <c r="H6" s="222">
        <v>92000</v>
      </c>
      <c r="I6" s="222">
        <v>92000</v>
      </c>
      <c r="J6" s="405"/>
      <c r="K6" s="406"/>
      <c r="L6" s="223"/>
      <c r="M6" s="224"/>
      <c r="Q6" s="226"/>
    </row>
    <row r="7" spans="1:17" s="225" customFormat="1" ht="31.5" customHeight="1">
      <c r="A7" s="218">
        <v>2</v>
      </c>
      <c r="B7" s="218" t="s">
        <v>135</v>
      </c>
      <c r="C7" s="227" t="s">
        <v>78</v>
      </c>
      <c r="D7" s="228">
        <v>83000</v>
      </c>
      <c r="E7" s="220"/>
      <c r="F7" s="220"/>
      <c r="G7" s="221">
        <v>83000</v>
      </c>
      <c r="H7" s="229"/>
      <c r="I7" s="229"/>
      <c r="J7" s="407"/>
      <c r="K7" s="408"/>
      <c r="L7" s="223"/>
      <c r="M7" s="224"/>
      <c r="Q7" s="226"/>
    </row>
    <row r="8" spans="1:17" s="225" customFormat="1" ht="31.5" customHeight="1">
      <c r="A8" s="218">
        <v>3</v>
      </c>
      <c r="B8" s="218" t="s">
        <v>136</v>
      </c>
      <c r="C8" s="219" t="s">
        <v>137</v>
      </c>
      <c r="D8" s="228">
        <v>12000</v>
      </c>
      <c r="E8" s="220"/>
      <c r="F8" s="220"/>
      <c r="G8" s="221">
        <v>12000</v>
      </c>
      <c r="H8" s="222"/>
      <c r="I8" s="222"/>
      <c r="J8" s="405"/>
      <c r="K8" s="409"/>
      <c r="L8" s="223"/>
      <c r="M8" s="224"/>
      <c r="Q8" s="226"/>
    </row>
    <row r="9" spans="1:17" s="225" customFormat="1" ht="100.5" customHeight="1">
      <c r="A9" s="218">
        <v>4</v>
      </c>
      <c r="B9" s="218" t="s">
        <v>138</v>
      </c>
      <c r="C9" s="219" t="s">
        <v>139</v>
      </c>
      <c r="D9" s="228">
        <v>0</v>
      </c>
      <c r="E9" s="220"/>
      <c r="F9" s="220"/>
      <c r="G9" s="221">
        <v>250000</v>
      </c>
      <c r="H9" s="222"/>
      <c r="I9" s="222"/>
      <c r="J9" s="410" t="s">
        <v>140</v>
      </c>
      <c r="K9" s="411"/>
      <c r="L9" s="223"/>
      <c r="M9" s="224"/>
      <c r="Q9" s="226"/>
    </row>
    <row r="10" spans="1:17" s="225" customFormat="1" ht="30.75" customHeight="1">
      <c r="A10" s="218">
        <v>5</v>
      </c>
      <c r="B10" s="230" t="s">
        <v>79</v>
      </c>
      <c r="C10" s="227" t="s">
        <v>141</v>
      </c>
      <c r="D10" s="231">
        <v>30600</v>
      </c>
      <c r="E10" s="231"/>
      <c r="F10" s="231">
        <v>0</v>
      </c>
      <c r="G10" s="221">
        <v>30600</v>
      </c>
      <c r="H10" s="229">
        <v>30600</v>
      </c>
      <c r="I10" s="229">
        <v>30600</v>
      </c>
      <c r="J10" s="388" t="s">
        <v>142</v>
      </c>
      <c r="K10" s="389"/>
      <c r="L10" s="223"/>
      <c r="M10" s="224"/>
      <c r="Q10" s="226"/>
    </row>
    <row r="11" spans="1:17" s="225" customFormat="1" ht="30.75" customHeight="1">
      <c r="A11" s="218">
        <v>6</v>
      </c>
      <c r="B11" s="230" t="s">
        <v>79</v>
      </c>
      <c r="C11" s="227" t="s">
        <v>143</v>
      </c>
      <c r="D11" s="231">
        <v>0</v>
      </c>
      <c r="E11" s="231"/>
      <c r="F11" s="231"/>
      <c r="G11" s="232">
        <v>0</v>
      </c>
      <c r="H11" s="229"/>
      <c r="I11" s="229"/>
      <c r="J11" s="388" t="s">
        <v>144</v>
      </c>
      <c r="K11" s="389"/>
      <c r="L11" s="223"/>
      <c r="M11" s="224"/>
      <c r="Q11" s="226"/>
    </row>
    <row r="12" spans="1:17" s="225" customFormat="1" ht="40.5" customHeight="1">
      <c r="A12" s="218">
        <v>7</v>
      </c>
      <c r="B12" s="230" t="s">
        <v>79</v>
      </c>
      <c r="C12" s="227" t="s">
        <v>80</v>
      </c>
      <c r="D12" s="231">
        <v>0</v>
      </c>
      <c r="E12" s="231"/>
      <c r="F12" s="231"/>
      <c r="G12" s="232">
        <v>0</v>
      </c>
      <c r="H12" s="229"/>
      <c r="I12" s="229"/>
      <c r="J12" s="388" t="s">
        <v>145</v>
      </c>
      <c r="K12" s="389"/>
      <c r="L12" s="223"/>
      <c r="M12" s="224"/>
      <c r="Q12" s="226"/>
    </row>
    <row r="13" spans="1:17" s="225" customFormat="1" ht="45.75" customHeight="1">
      <c r="A13" s="218">
        <v>8</v>
      </c>
      <c r="B13" s="230" t="s">
        <v>146</v>
      </c>
      <c r="C13" s="227" t="s">
        <v>147</v>
      </c>
      <c r="D13" s="231">
        <v>0</v>
      </c>
      <c r="E13" s="231"/>
      <c r="F13" s="231"/>
      <c r="G13" s="232">
        <v>0</v>
      </c>
      <c r="H13" s="229"/>
      <c r="I13" s="229"/>
      <c r="J13" s="388" t="s">
        <v>148</v>
      </c>
      <c r="K13" s="389"/>
      <c r="L13" s="223"/>
      <c r="M13" s="224"/>
      <c r="Q13" s="226"/>
    </row>
    <row r="14" spans="1:17" s="225" customFormat="1" ht="30.75" customHeight="1">
      <c r="A14" s="218">
        <v>9</v>
      </c>
      <c r="B14" s="230" t="s">
        <v>79</v>
      </c>
      <c r="C14" s="227" t="s">
        <v>149</v>
      </c>
      <c r="D14" s="231">
        <v>0</v>
      </c>
      <c r="E14" s="231"/>
      <c r="F14" s="231"/>
      <c r="G14" s="232">
        <v>0</v>
      </c>
      <c r="H14" s="229"/>
      <c r="I14" s="229"/>
      <c r="J14" s="388" t="s">
        <v>150</v>
      </c>
      <c r="K14" s="389"/>
      <c r="L14" s="223"/>
      <c r="M14" s="224"/>
      <c r="Q14" s="226"/>
    </row>
    <row r="15" spans="1:17" s="235" customFormat="1" ht="61.5" customHeight="1">
      <c r="A15" s="218">
        <v>10</v>
      </c>
      <c r="B15" s="230" t="s">
        <v>81</v>
      </c>
      <c r="C15" s="227" t="s">
        <v>151</v>
      </c>
      <c r="D15" s="220">
        <v>248848</v>
      </c>
      <c r="E15" s="220"/>
      <c r="F15" s="220">
        <v>237500</v>
      </c>
      <c r="G15" s="221">
        <v>235000</v>
      </c>
      <c r="H15" s="229">
        <v>248848</v>
      </c>
      <c r="I15" s="229">
        <v>248848</v>
      </c>
      <c r="J15" s="416" t="s">
        <v>152</v>
      </c>
      <c r="K15" s="417"/>
      <c r="L15" s="233"/>
      <c r="M15" s="234"/>
      <c r="Q15" s="236"/>
    </row>
    <row r="16" spans="1:17" s="235" customFormat="1" ht="47.25" customHeight="1">
      <c r="A16" s="218">
        <v>11</v>
      </c>
      <c r="B16" s="230" t="s">
        <v>153</v>
      </c>
      <c r="C16" s="237" t="s">
        <v>154</v>
      </c>
      <c r="D16" s="220">
        <v>6600</v>
      </c>
      <c r="E16" s="238">
        <v>9500</v>
      </c>
      <c r="F16" s="220">
        <v>9500</v>
      </c>
      <c r="G16" s="221">
        <v>6600</v>
      </c>
      <c r="H16" s="229">
        <v>9500</v>
      </c>
      <c r="I16" s="229">
        <v>9500</v>
      </c>
      <c r="J16" s="418"/>
      <c r="K16" s="419"/>
      <c r="L16" s="233"/>
      <c r="M16" s="234"/>
      <c r="Q16" s="236"/>
    </row>
    <row r="17" spans="1:17" s="235" customFormat="1" ht="36" customHeight="1">
      <c r="A17" s="218">
        <v>12</v>
      </c>
      <c r="B17" s="230" t="s">
        <v>81</v>
      </c>
      <c r="C17" s="237" t="s">
        <v>155</v>
      </c>
      <c r="D17" s="220">
        <v>9500</v>
      </c>
      <c r="E17" s="238"/>
      <c r="F17" s="220"/>
      <c r="G17" s="221">
        <v>9500</v>
      </c>
      <c r="H17" s="229"/>
      <c r="I17" s="229"/>
      <c r="J17" s="418" t="s">
        <v>82</v>
      </c>
      <c r="K17" s="419"/>
      <c r="L17" s="233"/>
      <c r="M17" s="234"/>
      <c r="Q17" s="236"/>
    </row>
    <row r="18" spans="1:17" s="235" customFormat="1" ht="40.5" customHeight="1">
      <c r="A18" s="218">
        <v>13</v>
      </c>
      <c r="B18" s="230" t="s">
        <v>153</v>
      </c>
      <c r="C18" s="227" t="s">
        <v>156</v>
      </c>
      <c r="D18" s="220">
        <v>153000</v>
      </c>
      <c r="E18" s="220"/>
      <c r="F18" s="220">
        <v>136000</v>
      </c>
      <c r="G18" s="221">
        <v>110500</v>
      </c>
      <c r="H18" s="229">
        <v>136000</v>
      </c>
      <c r="I18" s="229">
        <v>136000</v>
      </c>
      <c r="J18" s="420" t="s">
        <v>157</v>
      </c>
      <c r="K18" s="420"/>
      <c r="L18" s="233"/>
      <c r="M18" s="234"/>
      <c r="Q18" s="236"/>
    </row>
    <row r="19" spans="1:17" s="235" customFormat="1" ht="66.75" customHeight="1">
      <c r="A19" s="218">
        <v>14</v>
      </c>
      <c r="B19" s="230" t="s">
        <v>158</v>
      </c>
      <c r="C19" s="227" t="s">
        <v>159</v>
      </c>
      <c r="D19" s="220">
        <v>100000</v>
      </c>
      <c r="E19" s="220" t="s">
        <v>34</v>
      </c>
      <c r="F19" s="220">
        <v>100000</v>
      </c>
      <c r="G19" s="221">
        <v>100000</v>
      </c>
      <c r="H19" s="229">
        <v>100000</v>
      </c>
      <c r="I19" s="229">
        <v>100000</v>
      </c>
      <c r="J19" s="421"/>
      <c r="K19" s="422"/>
      <c r="L19" s="233"/>
      <c r="M19" s="234"/>
      <c r="Q19" s="236"/>
    </row>
    <row r="20" spans="1:17" s="235" customFormat="1" ht="48" customHeight="1">
      <c r="A20" s="218">
        <v>15</v>
      </c>
      <c r="B20" s="230" t="s">
        <v>160</v>
      </c>
      <c r="C20" s="227" t="s">
        <v>161</v>
      </c>
      <c r="D20" s="231">
        <v>36000</v>
      </c>
      <c r="E20" s="220"/>
      <c r="F20" s="220"/>
      <c r="G20" s="221">
        <v>36000</v>
      </c>
      <c r="H20" s="229"/>
      <c r="I20" s="229"/>
      <c r="J20" s="423"/>
      <c r="K20" s="424"/>
      <c r="L20" s="233"/>
      <c r="M20" s="234"/>
      <c r="Q20" s="236"/>
    </row>
    <row r="21" spans="1:17" s="235" customFormat="1" ht="30" customHeight="1">
      <c r="A21" s="218">
        <v>16</v>
      </c>
      <c r="B21" s="230" t="s">
        <v>162</v>
      </c>
      <c r="C21" s="227" t="s">
        <v>163</v>
      </c>
      <c r="D21" s="220">
        <v>98000</v>
      </c>
      <c r="E21" s="220" t="s">
        <v>164</v>
      </c>
      <c r="F21" s="220">
        <v>94000</v>
      </c>
      <c r="G21" s="221">
        <v>98000</v>
      </c>
      <c r="H21" s="229">
        <v>98000</v>
      </c>
      <c r="I21" s="229">
        <v>98000</v>
      </c>
      <c r="J21" s="420"/>
      <c r="K21" s="420"/>
      <c r="L21" s="239"/>
      <c r="M21" s="234"/>
      <c r="Q21" s="236"/>
    </row>
    <row r="22" spans="1:17" s="235" customFormat="1" ht="30" customHeight="1">
      <c r="A22" s="218">
        <v>17</v>
      </c>
      <c r="B22" s="230" t="s">
        <v>165</v>
      </c>
      <c r="C22" s="227" t="s">
        <v>166</v>
      </c>
      <c r="D22" s="220">
        <v>98000</v>
      </c>
      <c r="E22" s="220"/>
      <c r="F22" s="220">
        <v>74000</v>
      </c>
      <c r="G22" s="221">
        <v>98000</v>
      </c>
      <c r="H22" s="229">
        <v>98000</v>
      </c>
      <c r="I22" s="229">
        <v>98000</v>
      </c>
      <c r="J22" s="425"/>
      <c r="K22" s="426"/>
      <c r="L22" s="233"/>
      <c r="M22" s="234"/>
      <c r="Q22" s="236"/>
    </row>
    <row r="23" spans="1:17" s="235" customFormat="1" ht="48" customHeight="1">
      <c r="A23" s="218">
        <v>18</v>
      </c>
      <c r="B23" s="230" t="s">
        <v>167</v>
      </c>
      <c r="C23" s="227" t="s">
        <v>168</v>
      </c>
      <c r="D23" s="231">
        <v>18000</v>
      </c>
      <c r="E23" s="220"/>
      <c r="F23" s="220"/>
      <c r="G23" s="221">
        <v>17000</v>
      </c>
      <c r="H23" s="229"/>
      <c r="I23" s="229"/>
      <c r="J23" s="425" t="s">
        <v>169</v>
      </c>
      <c r="K23" s="426"/>
      <c r="L23" s="233"/>
      <c r="M23" s="234"/>
      <c r="Q23" s="236"/>
    </row>
    <row r="24" spans="1:17" s="235" customFormat="1" ht="30" customHeight="1">
      <c r="A24" s="218">
        <v>19</v>
      </c>
      <c r="B24" s="230" t="s">
        <v>170</v>
      </c>
      <c r="C24" s="227" t="s">
        <v>171</v>
      </c>
      <c r="D24" s="220">
        <v>98000</v>
      </c>
      <c r="E24" s="220" t="s">
        <v>172</v>
      </c>
      <c r="F24" s="220">
        <v>96000</v>
      </c>
      <c r="G24" s="221">
        <v>98000</v>
      </c>
      <c r="H24" s="229">
        <v>98000</v>
      </c>
      <c r="I24" s="229">
        <v>98000</v>
      </c>
      <c r="J24" s="420"/>
      <c r="K24" s="420"/>
      <c r="L24" s="233"/>
      <c r="M24" s="234"/>
      <c r="Q24" s="236"/>
    </row>
    <row r="25" spans="1:17" s="235" customFormat="1" ht="30" customHeight="1">
      <c r="A25" s="218">
        <v>20</v>
      </c>
      <c r="B25" s="230" t="s">
        <v>173</v>
      </c>
      <c r="C25" s="227" t="s">
        <v>174</v>
      </c>
      <c r="D25" s="220">
        <v>235000</v>
      </c>
      <c r="E25" s="220" t="s">
        <v>175</v>
      </c>
      <c r="F25" s="220">
        <v>234996</v>
      </c>
      <c r="G25" s="221">
        <v>235000</v>
      </c>
      <c r="H25" s="229">
        <v>258000</v>
      </c>
      <c r="I25" s="229">
        <v>258000</v>
      </c>
      <c r="J25" s="420"/>
      <c r="K25" s="420"/>
      <c r="L25" s="239"/>
      <c r="M25" s="234"/>
      <c r="Q25" s="236"/>
    </row>
    <row r="26" spans="1:17" s="235" customFormat="1" ht="30" customHeight="1">
      <c r="A26" s="218">
        <v>21</v>
      </c>
      <c r="B26" s="230" t="s">
        <v>176</v>
      </c>
      <c r="C26" s="227" t="s">
        <v>177</v>
      </c>
      <c r="D26" s="220">
        <v>36000</v>
      </c>
      <c r="E26" s="220" t="s">
        <v>178</v>
      </c>
      <c r="F26" s="220">
        <v>33000</v>
      </c>
      <c r="G26" s="221">
        <v>36000</v>
      </c>
      <c r="H26" s="229">
        <v>36000</v>
      </c>
      <c r="I26" s="229">
        <v>36000</v>
      </c>
      <c r="J26" s="420"/>
      <c r="K26" s="420"/>
      <c r="L26" s="239"/>
      <c r="M26" s="234"/>
      <c r="Q26" s="236"/>
    </row>
    <row r="27" spans="1:17" s="235" customFormat="1" ht="30" customHeight="1">
      <c r="A27" s="218">
        <v>22</v>
      </c>
      <c r="B27" s="230" t="s">
        <v>176</v>
      </c>
      <c r="C27" s="240" t="s">
        <v>179</v>
      </c>
      <c r="D27" s="231">
        <v>48000</v>
      </c>
      <c r="E27" s="231"/>
      <c r="F27" s="231">
        <v>0</v>
      </c>
      <c r="G27" s="221">
        <v>46800</v>
      </c>
      <c r="H27" s="229">
        <v>36000</v>
      </c>
      <c r="I27" s="229">
        <v>36000</v>
      </c>
      <c r="J27" s="416"/>
      <c r="K27" s="417"/>
      <c r="L27" s="241"/>
      <c r="M27" s="242"/>
      <c r="Q27" s="236"/>
    </row>
    <row r="28" spans="1:17" s="235" customFormat="1" ht="30" customHeight="1">
      <c r="A28" s="218">
        <v>23</v>
      </c>
      <c r="B28" s="230" t="s">
        <v>176</v>
      </c>
      <c r="C28" s="240" t="s">
        <v>180</v>
      </c>
      <c r="D28" s="231">
        <v>48000</v>
      </c>
      <c r="E28" s="231"/>
      <c r="F28" s="231">
        <v>0</v>
      </c>
      <c r="G28" s="221">
        <v>46800</v>
      </c>
      <c r="H28" s="229">
        <v>15000</v>
      </c>
      <c r="I28" s="229">
        <v>15000</v>
      </c>
      <c r="J28" s="416"/>
      <c r="K28" s="417"/>
      <c r="L28" s="241"/>
      <c r="M28" s="242"/>
      <c r="Q28" s="236"/>
    </row>
    <row r="29" spans="1:17" s="235" customFormat="1" ht="30" customHeight="1">
      <c r="A29" s="218">
        <v>24</v>
      </c>
      <c r="B29" s="230" t="s">
        <v>181</v>
      </c>
      <c r="C29" s="240" t="s">
        <v>182</v>
      </c>
      <c r="D29" s="231">
        <v>500400</v>
      </c>
      <c r="E29" s="231"/>
      <c r="F29" s="231">
        <v>0</v>
      </c>
      <c r="G29" s="221">
        <v>460056</v>
      </c>
      <c r="H29" s="229">
        <v>99840</v>
      </c>
      <c r="I29" s="229">
        <v>99840</v>
      </c>
      <c r="J29" s="416"/>
      <c r="K29" s="417"/>
      <c r="L29" s="241"/>
      <c r="M29" s="242"/>
      <c r="Q29" s="243"/>
    </row>
    <row r="30" spans="1:17" s="235" customFormat="1" ht="30" customHeight="1">
      <c r="A30" s="218">
        <v>25</v>
      </c>
      <c r="B30" s="230" t="s">
        <v>181</v>
      </c>
      <c r="C30" s="240" t="s">
        <v>183</v>
      </c>
      <c r="D30" s="220">
        <v>33600</v>
      </c>
      <c r="E30" s="220" t="s">
        <v>184</v>
      </c>
      <c r="F30" s="220">
        <v>33600</v>
      </c>
      <c r="G30" s="221">
        <v>33600</v>
      </c>
      <c r="H30" s="229">
        <v>33600</v>
      </c>
      <c r="I30" s="229">
        <v>33600</v>
      </c>
      <c r="J30" s="425"/>
      <c r="K30" s="426"/>
      <c r="L30" s="241"/>
      <c r="M30" s="242"/>
      <c r="Q30" s="236"/>
    </row>
    <row r="31" spans="1:17" s="235" customFormat="1" ht="30" customHeight="1">
      <c r="A31" s="218">
        <v>26</v>
      </c>
      <c r="B31" s="230" t="s">
        <v>181</v>
      </c>
      <c r="C31" s="244" t="s">
        <v>185</v>
      </c>
      <c r="D31" s="245">
        <v>48000</v>
      </c>
      <c r="E31" s="220"/>
      <c r="F31" s="220">
        <v>43200</v>
      </c>
      <c r="G31" s="221">
        <v>44136</v>
      </c>
      <c r="H31" s="229">
        <v>45600</v>
      </c>
      <c r="I31" s="229">
        <v>45600</v>
      </c>
      <c r="J31" s="425"/>
      <c r="K31" s="426"/>
      <c r="L31" s="239"/>
      <c r="M31" s="234"/>
      <c r="Q31" s="236"/>
    </row>
    <row r="32" spans="1:17" s="235" customFormat="1" ht="30" customHeight="1">
      <c r="A32" s="218">
        <v>27</v>
      </c>
      <c r="B32" s="230" t="s">
        <v>181</v>
      </c>
      <c r="C32" s="227" t="s">
        <v>186</v>
      </c>
      <c r="D32" s="220">
        <v>42000</v>
      </c>
      <c r="E32" s="220" t="s">
        <v>184</v>
      </c>
      <c r="F32" s="220">
        <v>33600</v>
      </c>
      <c r="G32" s="221">
        <v>42000</v>
      </c>
      <c r="H32" s="229">
        <v>36000</v>
      </c>
      <c r="I32" s="229">
        <v>36000</v>
      </c>
      <c r="J32" s="420"/>
      <c r="K32" s="420"/>
      <c r="L32" s="239"/>
      <c r="M32" s="234"/>
      <c r="Q32" s="236"/>
    </row>
    <row r="33" spans="1:17" s="235" customFormat="1" ht="37.5" customHeight="1">
      <c r="A33" s="218">
        <v>28</v>
      </c>
      <c r="B33" s="230" t="s">
        <v>181</v>
      </c>
      <c r="C33" s="227" t="s">
        <v>187</v>
      </c>
      <c r="D33" s="231">
        <v>28000</v>
      </c>
      <c r="E33" s="231"/>
      <c r="F33" s="231"/>
      <c r="G33" s="232">
        <v>26400</v>
      </c>
      <c r="H33" s="229"/>
      <c r="I33" s="229"/>
      <c r="J33" s="388" t="s">
        <v>188</v>
      </c>
      <c r="K33" s="389"/>
      <c r="L33" s="239"/>
      <c r="M33" s="234"/>
      <c r="Q33" s="236"/>
    </row>
    <row r="34" spans="1:17" s="235" customFormat="1" ht="37.5" customHeight="1">
      <c r="A34" s="218">
        <v>29</v>
      </c>
      <c r="B34" s="230" t="s">
        <v>181</v>
      </c>
      <c r="C34" s="227" t="s">
        <v>189</v>
      </c>
      <c r="D34" s="231">
        <v>12000</v>
      </c>
      <c r="E34" s="231"/>
      <c r="F34" s="231"/>
      <c r="G34" s="232">
        <v>37800</v>
      </c>
      <c r="H34" s="229"/>
      <c r="I34" s="229"/>
      <c r="J34" s="388" t="s">
        <v>190</v>
      </c>
      <c r="K34" s="389"/>
      <c r="L34" s="239"/>
      <c r="M34" s="234"/>
      <c r="Q34" s="236"/>
    </row>
    <row r="35" spans="1:17" s="235" customFormat="1" ht="30.75" customHeight="1">
      <c r="A35" s="218">
        <v>30</v>
      </c>
      <c r="B35" s="230" t="s">
        <v>181</v>
      </c>
      <c r="C35" s="244" t="s">
        <v>191</v>
      </c>
      <c r="D35" s="231">
        <v>0</v>
      </c>
      <c r="E35" s="220" t="s">
        <v>184</v>
      </c>
      <c r="F35" s="220">
        <v>276000</v>
      </c>
      <c r="G35" s="232">
        <v>0</v>
      </c>
      <c r="H35" s="229">
        <v>300000</v>
      </c>
      <c r="I35" s="229">
        <v>300000</v>
      </c>
      <c r="J35" s="425" t="s">
        <v>192</v>
      </c>
      <c r="K35" s="426"/>
      <c r="L35" s="239"/>
      <c r="M35" s="234"/>
      <c r="Q35" s="236"/>
    </row>
    <row r="36" spans="1:18" s="235" customFormat="1" ht="30.75" customHeight="1">
      <c r="A36" s="218">
        <v>31</v>
      </c>
      <c r="B36" s="230" t="s">
        <v>181</v>
      </c>
      <c r="C36" s="244" t="s">
        <v>193</v>
      </c>
      <c r="D36" s="231">
        <v>0</v>
      </c>
      <c r="E36" s="220" t="s">
        <v>194</v>
      </c>
      <c r="F36" s="220">
        <v>68400</v>
      </c>
      <c r="G36" s="232">
        <v>0</v>
      </c>
      <c r="H36" s="229">
        <v>72000</v>
      </c>
      <c r="I36" s="229">
        <v>72000</v>
      </c>
      <c r="J36" s="425" t="s">
        <v>195</v>
      </c>
      <c r="K36" s="426"/>
      <c r="L36" s="239"/>
      <c r="M36" s="234"/>
      <c r="P36" s="431"/>
      <c r="Q36" s="431"/>
      <c r="R36" s="431"/>
    </row>
    <row r="37" spans="1:17" s="235" customFormat="1" ht="30.75" customHeight="1">
      <c r="A37" s="218">
        <v>32</v>
      </c>
      <c r="B37" s="230" t="s">
        <v>196</v>
      </c>
      <c r="C37" s="227" t="s">
        <v>197</v>
      </c>
      <c r="D37" s="231">
        <v>0</v>
      </c>
      <c r="E37" s="220" t="s">
        <v>194</v>
      </c>
      <c r="F37" s="220">
        <v>33600</v>
      </c>
      <c r="G37" s="232">
        <v>0</v>
      </c>
      <c r="H37" s="229">
        <v>36000</v>
      </c>
      <c r="I37" s="229">
        <v>36000</v>
      </c>
      <c r="J37" s="420" t="s">
        <v>198</v>
      </c>
      <c r="K37" s="420"/>
      <c r="L37" s="239"/>
      <c r="M37" s="234"/>
      <c r="Q37" s="236"/>
    </row>
    <row r="38" spans="1:18" s="235" customFormat="1" ht="30.75" customHeight="1">
      <c r="A38" s="218">
        <v>33</v>
      </c>
      <c r="B38" s="230" t="s">
        <v>196</v>
      </c>
      <c r="C38" s="244" t="s">
        <v>199</v>
      </c>
      <c r="D38" s="231">
        <v>0</v>
      </c>
      <c r="E38" s="220"/>
      <c r="F38" s="220"/>
      <c r="G38" s="232">
        <v>0</v>
      </c>
      <c r="H38" s="229"/>
      <c r="I38" s="229"/>
      <c r="J38" s="425" t="s">
        <v>200</v>
      </c>
      <c r="K38" s="426"/>
      <c r="L38" s="239"/>
      <c r="M38" s="234"/>
      <c r="P38" s="246"/>
      <c r="Q38" s="246"/>
      <c r="R38" s="246"/>
    </row>
    <row r="39" spans="1:17" s="235" customFormat="1" ht="50.25" customHeight="1">
      <c r="A39" s="218">
        <v>34</v>
      </c>
      <c r="B39" s="230" t="s">
        <v>196</v>
      </c>
      <c r="C39" s="227" t="s">
        <v>201</v>
      </c>
      <c r="D39" s="220">
        <v>400000</v>
      </c>
      <c r="E39" s="220" t="s">
        <v>202</v>
      </c>
      <c r="F39" s="220">
        <v>185000</v>
      </c>
      <c r="G39" s="221">
        <v>400000</v>
      </c>
      <c r="H39" s="229">
        <v>200000</v>
      </c>
      <c r="I39" s="229">
        <v>200000</v>
      </c>
      <c r="J39" s="427" t="s">
        <v>203</v>
      </c>
      <c r="K39" s="428"/>
      <c r="L39" s="233"/>
      <c r="M39" s="234"/>
      <c r="Q39" s="236"/>
    </row>
    <row r="40" spans="1:17" s="235" customFormat="1" ht="52.5" customHeight="1">
      <c r="A40" s="218">
        <v>35</v>
      </c>
      <c r="B40" s="230" t="s">
        <v>196</v>
      </c>
      <c r="C40" s="227" t="s">
        <v>204</v>
      </c>
      <c r="D40" s="220">
        <v>100000</v>
      </c>
      <c r="E40" s="220" t="s">
        <v>202</v>
      </c>
      <c r="F40" s="220">
        <v>90000</v>
      </c>
      <c r="G40" s="221">
        <v>100000</v>
      </c>
      <c r="H40" s="229">
        <v>100000</v>
      </c>
      <c r="I40" s="229">
        <v>100000</v>
      </c>
      <c r="J40" s="416" t="s">
        <v>205</v>
      </c>
      <c r="K40" s="417"/>
      <c r="L40" s="233"/>
      <c r="M40" s="234"/>
      <c r="Q40" s="236"/>
    </row>
    <row r="41" spans="1:17" s="235" customFormat="1" ht="52.5" customHeight="1">
      <c r="A41" s="218">
        <v>36</v>
      </c>
      <c r="B41" s="230" t="s">
        <v>196</v>
      </c>
      <c r="C41" s="227" t="s">
        <v>206</v>
      </c>
      <c r="D41" s="220">
        <v>50000</v>
      </c>
      <c r="E41" s="220" t="s">
        <v>202</v>
      </c>
      <c r="F41" s="220">
        <v>33950</v>
      </c>
      <c r="G41" s="221">
        <v>36636</v>
      </c>
      <c r="H41" s="229">
        <v>36000</v>
      </c>
      <c r="I41" s="229">
        <v>36000</v>
      </c>
      <c r="J41" s="420"/>
      <c r="K41" s="420"/>
      <c r="L41" s="233"/>
      <c r="M41" s="234"/>
      <c r="Q41" s="236"/>
    </row>
    <row r="42" spans="1:17" s="235" customFormat="1" ht="30.75" customHeight="1">
      <c r="A42" s="218">
        <v>37</v>
      </c>
      <c r="B42" s="230" t="s">
        <v>196</v>
      </c>
      <c r="C42" s="227" t="s">
        <v>207</v>
      </c>
      <c r="D42" s="220">
        <v>100000</v>
      </c>
      <c r="E42" s="220" t="s">
        <v>208</v>
      </c>
      <c r="F42" s="220">
        <v>97000</v>
      </c>
      <c r="G42" s="221">
        <v>100000</v>
      </c>
      <c r="H42" s="229">
        <v>100000</v>
      </c>
      <c r="I42" s="229">
        <v>100000</v>
      </c>
      <c r="J42" s="420"/>
      <c r="K42" s="420"/>
      <c r="L42" s="233"/>
      <c r="M42" s="234"/>
      <c r="Q42" s="236"/>
    </row>
    <row r="43" spans="1:17" s="235" customFormat="1" ht="51" customHeight="1">
      <c r="A43" s="218">
        <v>38</v>
      </c>
      <c r="B43" s="230" t="s">
        <v>181</v>
      </c>
      <c r="C43" s="227" t="s">
        <v>209</v>
      </c>
      <c r="D43" s="220">
        <v>100000</v>
      </c>
      <c r="E43" s="220" t="s">
        <v>210</v>
      </c>
      <c r="F43" s="220">
        <v>95000</v>
      </c>
      <c r="G43" s="221">
        <v>178850</v>
      </c>
      <c r="H43" s="229">
        <v>100000</v>
      </c>
      <c r="I43" s="229">
        <v>100000</v>
      </c>
      <c r="J43" s="427" t="s">
        <v>211</v>
      </c>
      <c r="K43" s="428"/>
      <c r="L43" s="233"/>
      <c r="M43" s="234"/>
      <c r="Q43" s="236"/>
    </row>
    <row r="44" spans="1:17" s="235" customFormat="1" ht="51" customHeight="1">
      <c r="A44" s="218">
        <v>39</v>
      </c>
      <c r="B44" s="230" t="s">
        <v>181</v>
      </c>
      <c r="C44" s="227" t="s">
        <v>212</v>
      </c>
      <c r="D44" s="231">
        <v>100000</v>
      </c>
      <c r="E44" s="220"/>
      <c r="F44" s="220"/>
      <c r="G44" s="221">
        <v>100000</v>
      </c>
      <c r="H44" s="229"/>
      <c r="I44" s="229"/>
      <c r="J44" s="416" t="s">
        <v>213</v>
      </c>
      <c r="K44" s="417"/>
      <c r="L44" s="233"/>
      <c r="M44" s="234"/>
      <c r="Q44" s="236"/>
    </row>
    <row r="45" spans="1:17" s="235" customFormat="1" ht="42.75" customHeight="1">
      <c r="A45" s="218">
        <v>40</v>
      </c>
      <c r="B45" s="230" t="s">
        <v>181</v>
      </c>
      <c r="C45" s="227" t="s">
        <v>214</v>
      </c>
      <c r="D45" s="220">
        <v>100000</v>
      </c>
      <c r="E45" s="220" t="s">
        <v>34</v>
      </c>
      <c r="F45" s="220">
        <v>90000</v>
      </c>
      <c r="G45" s="221">
        <v>100000</v>
      </c>
      <c r="H45" s="229">
        <v>100000</v>
      </c>
      <c r="I45" s="229">
        <v>100000</v>
      </c>
      <c r="J45" s="423"/>
      <c r="K45" s="426"/>
      <c r="L45" s="233"/>
      <c r="M45" s="234"/>
      <c r="Q45" s="236"/>
    </row>
    <row r="46" spans="1:17" s="235" customFormat="1" ht="30" customHeight="1">
      <c r="A46" s="218">
        <v>41</v>
      </c>
      <c r="B46" s="230" t="s">
        <v>181</v>
      </c>
      <c r="C46" s="227" t="s">
        <v>215</v>
      </c>
      <c r="D46" s="220">
        <v>297000</v>
      </c>
      <c r="E46" s="220" t="s">
        <v>216</v>
      </c>
      <c r="F46" s="220">
        <v>80000</v>
      </c>
      <c r="G46" s="221">
        <v>249600</v>
      </c>
      <c r="H46" s="229">
        <v>80000</v>
      </c>
      <c r="I46" s="229">
        <v>80000</v>
      </c>
      <c r="J46" s="420" t="s">
        <v>217</v>
      </c>
      <c r="K46" s="420"/>
      <c r="L46" s="233"/>
      <c r="M46" s="234"/>
      <c r="Q46" s="236"/>
    </row>
    <row r="47" spans="1:17" s="235" customFormat="1" ht="50.25" customHeight="1">
      <c r="A47" s="218">
        <v>42</v>
      </c>
      <c r="B47" s="230" t="s">
        <v>196</v>
      </c>
      <c r="C47" s="227" t="s">
        <v>218</v>
      </c>
      <c r="D47" s="220">
        <v>445000</v>
      </c>
      <c r="E47" s="220" t="s">
        <v>219</v>
      </c>
      <c r="F47" s="220">
        <v>260000</v>
      </c>
      <c r="G47" s="221">
        <v>424000</v>
      </c>
      <c r="H47" s="229">
        <v>260000</v>
      </c>
      <c r="I47" s="229">
        <v>260000</v>
      </c>
      <c r="J47" s="420" t="s">
        <v>220</v>
      </c>
      <c r="K47" s="420"/>
      <c r="L47" s="233"/>
      <c r="M47" s="234"/>
      <c r="Q47" s="236"/>
    </row>
    <row r="48" spans="1:17" s="235" customFormat="1" ht="50.25" customHeight="1">
      <c r="A48" s="218">
        <v>43</v>
      </c>
      <c r="B48" s="230" t="s">
        <v>196</v>
      </c>
      <c r="C48" s="227" t="s">
        <v>221</v>
      </c>
      <c r="D48" s="231">
        <v>80000</v>
      </c>
      <c r="E48" s="220"/>
      <c r="F48" s="220">
        <v>100000</v>
      </c>
      <c r="G48" s="221">
        <v>72000</v>
      </c>
      <c r="H48" s="229">
        <v>100000</v>
      </c>
      <c r="I48" s="229">
        <v>100000</v>
      </c>
      <c r="J48" s="416"/>
      <c r="K48" s="417"/>
      <c r="L48" s="233"/>
      <c r="M48" s="234"/>
      <c r="Q48" s="236"/>
    </row>
    <row r="49" spans="1:17" s="235" customFormat="1" ht="32.25" customHeight="1">
      <c r="A49" s="218">
        <v>44</v>
      </c>
      <c r="B49" s="230" t="s">
        <v>222</v>
      </c>
      <c r="C49" s="227" t="s">
        <v>223</v>
      </c>
      <c r="D49" s="231">
        <v>194380</v>
      </c>
      <c r="E49" s="220"/>
      <c r="F49" s="220"/>
      <c r="G49" s="221">
        <v>205700</v>
      </c>
      <c r="H49" s="229"/>
      <c r="I49" s="229"/>
      <c r="J49" s="416" t="s">
        <v>224</v>
      </c>
      <c r="K49" s="417"/>
      <c r="L49" s="233"/>
      <c r="M49" s="234"/>
      <c r="Q49" s="236"/>
    </row>
    <row r="50" spans="1:17" s="235" customFormat="1" ht="32.25" customHeight="1">
      <c r="A50" s="218">
        <v>45</v>
      </c>
      <c r="B50" s="230" t="s">
        <v>222</v>
      </c>
      <c r="C50" s="227" t="s">
        <v>225</v>
      </c>
      <c r="D50" s="231">
        <v>180496</v>
      </c>
      <c r="E50" s="220"/>
      <c r="F50" s="220"/>
      <c r="G50" s="221">
        <v>191040</v>
      </c>
      <c r="H50" s="229"/>
      <c r="I50" s="229"/>
      <c r="J50" s="416" t="s">
        <v>226</v>
      </c>
      <c r="K50" s="417"/>
      <c r="L50" s="233"/>
      <c r="M50" s="234"/>
      <c r="Q50" s="236"/>
    </row>
    <row r="51" spans="1:17" s="235" customFormat="1" ht="32.25" customHeight="1">
      <c r="A51" s="218">
        <v>46</v>
      </c>
      <c r="B51" s="230" t="s">
        <v>181</v>
      </c>
      <c r="C51" s="227" t="s">
        <v>227</v>
      </c>
      <c r="D51" s="231">
        <v>2600000</v>
      </c>
      <c r="E51" s="220"/>
      <c r="F51" s="220"/>
      <c r="G51" s="221">
        <v>2600000</v>
      </c>
      <c r="H51" s="229"/>
      <c r="I51" s="229"/>
      <c r="J51" s="416"/>
      <c r="K51" s="417"/>
      <c r="L51" s="233"/>
      <c r="M51" s="234"/>
      <c r="Q51" s="236"/>
    </row>
    <row r="52" spans="1:17" s="235" customFormat="1" ht="32.25" customHeight="1">
      <c r="A52" s="218">
        <v>47</v>
      </c>
      <c r="B52" s="230" t="s">
        <v>181</v>
      </c>
      <c r="C52" s="227" t="s">
        <v>228</v>
      </c>
      <c r="D52" s="231">
        <v>250000</v>
      </c>
      <c r="E52" s="220"/>
      <c r="F52" s="220"/>
      <c r="G52" s="221">
        <v>250000</v>
      </c>
      <c r="H52" s="229"/>
      <c r="I52" s="229"/>
      <c r="J52" s="416"/>
      <c r="K52" s="417"/>
      <c r="L52" s="233"/>
      <c r="M52" s="234"/>
      <c r="Q52" s="236"/>
    </row>
    <row r="53" spans="1:17" s="235" customFormat="1" ht="48" customHeight="1">
      <c r="A53" s="218">
        <v>48</v>
      </c>
      <c r="B53" s="230" t="s">
        <v>181</v>
      </c>
      <c r="C53" s="227" t="s">
        <v>229</v>
      </c>
      <c r="D53" s="220">
        <v>45000</v>
      </c>
      <c r="E53" s="220" t="s">
        <v>230</v>
      </c>
      <c r="F53" s="220">
        <v>42000</v>
      </c>
      <c r="G53" s="221">
        <v>45000</v>
      </c>
      <c r="H53" s="229">
        <v>42000</v>
      </c>
      <c r="I53" s="229">
        <v>42000</v>
      </c>
      <c r="J53" s="425"/>
      <c r="K53" s="426"/>
      <c r="L53" s="233"/>
      <c r="M53" s="234"/>
      <c r="Q53" s="236"/>
    </row>
    <row r="54" spans="1:17" s="225" customFormat="1" ht="31.5" customHeight="1">
      <c r="A54" s="218">
        <v>49</v>
      </c>
      <c r="B54" s="230" t="s">
        <v>231</v>
      </c>
      <c r="C54" s="227" t="s">
        <v>232</v>
      </c>
      <c r="D54" s="220">
        <v>100000</v>
      </c>
      <c r="E54" s="220" t="s">
        <v>35</v>
      </c>
      <c r="F54" s="220">
        <v>165000</v>
      </c>
      <c r="G54" s="221">
        <v>100000</v>
      </c>
      <c r="H54" s="247">
        <v>100000</v>
      </c>
      <c r="I54" s="247">
        <v>100000</v>
      </c>
      <c r="J54" s="420" t="s">
        <v>233</v>
      </c>
      <c r="K54" s="430"/>
      <c r="L54" s="223"/>
      <c r="M54" s="224"/>
      <c r="P54" s="248"/>
      <c r="Q54" s="226"/>
    </row>
    <row r="55" spans="1:17" s="225" customFormat="1" ht="31.5" customHeight="1">
      <c r="A55" s="218">
        <v>50</v>
      </c>
      <c r="B55" s="230" t="s">
        <v>231</v>
      </c>
      <c r="C55" s="227" t="s">
        <v>36</v>
      </c>
      <c r="D55" s="220">
        <v>55000</v>
      </c>
      <c r="E55" s="220" t="s">
        <v>234</v>
      </c>
      <c r="F55" s="220">
        <v>52000</v>
      </c>
      <c r="G55" s="221">
        <v>55000</v>
      </c>
      <c r="H55" s="229">
        <v>55000</v>
      </c>
      <c r="I55" s="229">
        <v>55000</v>
      </c>
      <c r="J55" s="420" t="s">
        <v>235</v>
      </c>
      <c r="K55" s="420"/>
      <c r="L55" s="223"/>
      <c r="M55" s="224"/>
      <c r="Q55" s="226"/>
    </row>
    <row r="56" spans="1:17" s="225" customFormat="1" ht="68.25" customHeight="1">
      <c r="A56" s="218">
        <v>51</v>
      </c>
      <c r="B56" s="230" t="s">
        <v>231</v>
      </c>
      <c r="C56" s="227" t="s">
        <v>37</v>
      </c>
      <c r="D56" s="220">
        <v>216667</v>
      </c>
      <c r="E56" s="220" t="s">
        <v>236</v>
      </c>
      <c r="F56" s="220">
        <v>217900</v>
      </c>
      <c r="G56" s="221">
        <v>228816</v>
      </c>
      <c r="H56" s="229">
        <v>217900</v>
      </c>
      <c r="I56" s="229">
        <v>217900</v>
      </c>
      <c r="J56" s="420" t="s">
        <v>237</v>
      </c>
      <c r="K56" s="420"/>
      <c r="L56" s="223"/>
      <c r="M56" s="224"/>
      <c r="Q56" s="226"/>
    </row>
    <row r="57" spans="1:17" s="225" customFormat="1" ht="31.5" customHeight="1">
      <c r="A57" s="218">
        <v>52</v>
      </c>
      <c r="B57" s="230" t="s">
        <v>231</v>
      </c>
      <c r="C57" s="227" t="s">
        <v>238</v>
      </c>
      <c r="D57" s="220">
        <v>100000</v>
      </c>
      <c r="E57" s="220" t="s">
        <v>239</v>
      </c>
      <c r="F57" s="220">
        <v>95000</v>
      </c>
      <c r="G57" s="221">
        <v>100000</v>
      </c>
      <c r="H57" s="229">
        <v>95000</v>
      </c>
      <c r="I57" s="229">
        <v>95000</v>
      </c>
      <c r="J57" s="416" t="s">
        <v>240</v>
      </c>
      <c r="K57" s="417"/>
      <c r="L57" s="223"/>
      <c r="M57" s="224"/>
      <c r="Q57" s="226"/>
    </row>
    <row r="58" spans="1:17" s="225" customFormat="1" ht="60.75" customHeight="1">
      <c r="A58" s="218">
        <v>53</v>
      </c>
      <c r="B58" s="230" t="s">
        <v>231</v>
      </c>
      <c r="C58" s="227" t="s">
        <v>241</v>
      </c>
      <c r="D58" s="220">
        <v>100000</v>
      </c>
      <c r="E58" s="220"/>
      <c r="F58" s="220"/>
      <c r="G58" s="221">
        <v>100000</v>
      </c>
      <c r="H58" s="229"/>
      <c r="I58" s="229"/>
      <c r="J58" s="416" t="s">
        <v>242</v>
      </c>
      <c r="K58" s="417"/>
      <c r="L58" s="223"/>
      <c r="M58" s="224"/>
      <c r="Q58" s="226"/>
    </row>
    <row r="59" spans="1:17" s="225" customFormat="1" ht="40.5" customHeight="1">
      <c r="A59" s="218">
        <v>54</v>
      </c>
      <c r="B59" s="230" t="s">
        <v>231</v>
      </c>
      <c r="C59" s="227" t="s">
        <v>243</v>
      </c>
      <c r="D59" s="220">
        <v>46000</v>
      </c>
      <c r="E59" s="220" t="s">
        <v>244</v>
      </c>
      <c r="F59" s="220">
        <v>46400</v>
      </c>
      <c r="G59" s="232">
        <v>0</v>
      </c>
      <c r="H59" s="229">
        <v>46000</v>
      </c>
      <c r="I59" s="229">
        <v>46000</v>
      </c>
      <c r="J59" s="388" t="s">
        <v>245</v>
      </c>
      <c r="K59" s="389"/>
      <c r="L59" s="223"/>
      <c r="M59" s="224"/>
      <c r="Q59" s="226"/>
    </row>
    <row r="60" spans="1:17" s="225" customFormat="1" ht="32.25" customHeight="1">
      <c r="A60" s="218">
        <v>55</v>
      </c>
      <c r="B60" s="230" t="s">
        <v>246</v>
      </c>
      <c r="C60" s="227" t="s">
        <v>247</v>
      </c>
      <c r="D60" s="231">
        <v>98000</v>
      </c>
      <c r="E60" s="220"/>
      <c r="F60" s="220"/>
      <c r="G60" s="221">
        <v>98000</v>
      </c>
      <c r="H60" s="229"/>
      <c r="I60" s="229"/>
      <c r="J60" s="388" t="s">
        <v>248</v>
      </c>
      <c r="K60" s="389"/>
      <c r="L60" s="223"/>
      <c r="M60" s="224"/>
      <c r="Q60" s="226"/>
    </row>
    <row r="61" spans="1:17" s="225" customFormat="1" ht="32.25" customHeight="1">
      <c r="A61" s="218">
        <v>56</v>
      </c>
      <c r="B61" s="230" t="s">
        <v>246</v>
      </c>
      <c r="C61" s="227" t="s">
        <v>249</v>
      </c>
      <c r="D61" s="231">
        <v>475000</v>
      </c>
      <c r="E61" s="220"/>
      <c r="F61" s="220"/>
      <c r="G61" s="221">
        <v>475000</v>
      </c>
      <c r="H61" s="229"/>
      <c r="I61" s="229"/>
      <c r="J61" s="388" t="s">
        <v>250</v>
      </c>
      <c r="K61" s="389"/>
      <c r="L61" s="223"/>
      <c r="M61" s="224"/>
      <c r="Q61" s="226"/>
    </row>
    <row r="62" spans="1:17" s="235" customFormat="1" ht="54" customHeight="1">
      <c r="A62" s="218">
        <v>57</v>
      </c>
      <c r="B62" s="230" t="s">
        <v>251</v>
      </c>
      <c r="C62" s="244" t="s">
        <v>38</v>
      </c>
      <c r="D62" s="220">
        <v>100000</v>
      </c>
      <c r="E62" s="220" t="s">
        <v>252</v>
      </c>
      <c r="F62" s="220">
        <v>96000</v>
      </c>
      <c r="G62" s="221">
        <v>100000</v>
      </c>
      <c r="H62" s="229">
        <v>100000</v>
      </c>
      <c r="I62" s="229">
        <v>100000</v>
      </c>
      <c r="J62" s="429"/>
      <c r="K62" s="429"/>
      <c r="L62" s="233"/>
      <c r="M62" s="234"/>
      <c r="Q62" s="236"/>
    </row>
    <row r="63" spans="1:17" s="235" customFormat="1" ht="30" customHeight="1">
      <c r="A63" s="218">
        <v>58</v>
      </c>
      <c r="B63" s="230" t="s">
        <v>251</v>
      </c>
      <c r="C63" s="227" t="s">
        <v>253</v>
      </c>
      <c r="D63" s="220">
        <v>850000</v>
      </c>
      <c r="E63" s="220" t="s">
        <v>254</v>
      </c>
      <c r="F63" s="220">
        <v>850000</v>
      </c>
      <c r="G63" s="221">
        <v>850000</v>
      </c>
      <c r="H63" s="229">
        <v>850000</v>
      </c>
      <c r="I63" s="229">
        <v>850000</v>
      </c>
      <c r="J63" s="429" t="s">
        <v>480</v>
      </c>
      <c r="K63" s="429"/>
      <c r="L63" s="233"/>
      <c r="M63" s="234"/>
      <c r="Q63" s="236"/>
    </row>
    <row r="64" spans="1:17" s="235" customFormat="1" ht="51" customHeight="1">
      <c r="A64" s="218">
        <v>59</v>
      </c>
      <c r="B64" s="230" t="s">
        <v>251</v>
      </c>
      <c r="C64" s="227" t="s">
        <v>255</v>
      </c>
      <c r="D64" s="220">
        <v>25000</v>
      </c>
      <c r="E64" s="220" t="s">
        <v>252</v>
      </c>
      <c r="F64" s="220">
        <v>15900</v>
      </c>
      <c r="G64" s="221">
        <v>25000</v>
      </c>
      <c r="H64" s="229">
        <v>20000</v>
      </c>
      <c r="I64" s="229">
        <v>20000</v>
      </c>
      <c r="J64" s="425"/>
      <c r="K64" s="426"/>
      <c r="L64" s="233"/>
      <c r="M64" s="234"/>
      <c r="Q64" s="236"/>
    </row>
    <row r="65" spans="1:17" s="235" customFormat="1" ht="49.5" customHeight="1">
      <c r="A65" s="218">
        <v>60</v>
      </c>
      <c r="B65" s="230" t="s">
        <v>251</v>
      </c>
      <c r="C65" s="227" t="s">
        <v>256</v>
      </c>
      <c r="D65" s="220">
        <v>85000</v>
      </c>
      <c r="E65" s="220" t="s">
        <v>252</v>
      </c>
      <c r="F65" s="220">
        <v>29000</v>
      </c>
      <c r="G65" s="221">
        <v>85000</v>
      </c>
      <c r="H65" s="229">
        <v>35000</v>
      </c>
      <c r="I65" s="229">
        <v>35000</v>
      </c>
      <c r="J65" s="420"/>
      <c r="K65" s="420"/>
      <c r="L65" s="233"/>
      <c r="M65" s="234"/>
      <c r="Q65" s="236"/>
    </row>
    <row r="66" spans="1:17" s="235" customFormat="1" ht="30.75" customHeight="1">
      <c r="A66" s="218">
        <v>61</v>
      </c>
      <c r="B66" s="230" t="s">
        <v>251</v>
      </c>
      <c r="C66" s="227" t="s">
        <v>257</v>
      </c>
      <c r="D66" s="220">
        <v>850000</v>
      </c>
      <c r="E66" s="220" t="s">
        <v>258</v>
      </c>
      <c r="F66" s="220">
        <v>770000</v>
      </c>
      <c r="G66" s="221">
        <v>1020000</v>
      </c>
      <c r="H66" s="229">
        <v>850000</v>
      </c>
      <c r="I66" s="229">
        <v>850000</v>
      </c>
      <c r="J66" s="429" t="s">
        <v>259</v>
      </c>
      <c r="K66" s="429"/>
      <c r="L66" s="233"/>
      <c r="M66" s="234"/>
      <c r="Q66" s="236"/>
    </row>
    <row r="67" spans="1:17" s="235" customFormat="1" ht="30.75" customHeight="1">
      <c r="A67" s="218">
        <v>62</v>
      </c>
      <c r="B67" s="230" t="s">
        <v>260</v>
      </c>
      <c r="C67" s="227" t="s">
        <v>261</v>
      </c>
      <c r="D67" s="220">
        <v>100000</v>
      </c>
      <c r="E67" s="220" t="s">
        <v>262</v>
      </c>
      <c r="F67" s="220">
        <v>89000</v>
      </c>
      <c r="G67" s="221">
        <v>100000</v>
      </c>
      <c r="H67" s="229">
        <v>100000</v>
      </c>
      <c r="I67" s="229">
        <v>100000</v>
      </c>
      <c r="J67" s="427"/>
      <c r="K67" s="428"/>
      <c r="L67" s="233"/>
      <c r="M67" s="234"/>
      <c r="Q67" s="236"/>
    </row>
    <row r="68" spans="1:17" s="235" customFormat="1" ht="30.75" customHeight="1">
      <c r="A68" s="218">
        <v>63</v>
      </c>
      <c r="B68" s="230" t="s">
        <v>260</v>
      </c>
      <c r="C68" s="227" t="s">
        <v>263</v>
      </c>
      <c r="D68" s="231">
        <v>100000</v>
      </c>
      <c r="E68" s="220"/>
      <c r="F68" s="220"/>
      <c r="G68" s="221">
        <v>100000</v>
      </c>
      <c r="H68" s="229"/>
      <c r="I68" s="229"/>
      <c r="J68" s="427" t="s">
        <v>264</v>
      </c>
      <c r="K68" s="428"/>
      <c r="L68" s="233"/>
      <c r="M68" s="234"/>
      <c r="Q68" s="236"/>
    </row>
    <row r="69" spans="1:17" s="249" customFormat="1" ht="30.75" customHeight="1">
      <c r="A69" s="218">
        <v>64</v>
      </c>
      <c r="B69" s="230" t="s">
        <v>265</v>
      </c>
      <c r="C69" s="227" t="s">
        <v>266</v>
      </c>
      <c r="D69" s="220">
        <v>39000</v>
      </c>
      <c r="E69" s="220" t="s">
        <v>230</v>
      </c>
      <c r="F69" s="220">
        <v>36000</v>
      </c>
      <c r="G69" s="221">
        <v>39000</v>
      </c>
      <c r="H69" s="229">
        <v>36000</v>
      </c>
      <c r="I69" s="229">
        <v>36000</v>
      </c>
      <c r="J69" s="420"/>
      <c r="K69" s="420"/>
      <c r="L69" s="233"/>
      <c r="M69" s="234"/>
      <c r="Q69" s="250"/>
    </row>
    <row r="70" spans="1:17" s="249" customFormat="1" ht="46.5" customHeight="1">
      <c r="A70" s="218">
        <v>65</v>
      </c>
      <c r="B70" s="230" t="s">
        <v>265</v>
      </c>
      <c r="C70" s="227" t="s">
        <v>267</v>
      </c>
      <c r="D70" s="220">
        <v>65000</v>
      </c>
      <c r="E70" s="220" t="s">
        <v>230</v>
      </c>
      <c r="F70" s="220">
        <v>60000</v>
      </c>
      <c r="G70" s="221">
        <v>65000</v>
      </c>
      <c r="H70" s="229">
        <v>60000</v>
      </c>
      <c r="I70" s="229">
        <v>60000</v>
      </c>
      <c r="J70" s="420" t="s">
        <v>268</v>
      </c>
      <c r="K70" s="420"/>
      <c r="L70" s="233"/>
      <c r="M70" s="234"/>
      <c r="Q70" s="250"/>
    </row>
    <row r="71" spans="1:17" s="235" customFormat="1" ht="68.25" customHeight="1">
      <c r="A71" s="218">
        <v>66</v>
      </c>
      <c r="B71" s="251" t="s">
        <v>269</v>
      </c>
      <c r="C71" s="244" t="s">
        <v>270</v>
      </c>
      <c r="D71" s="220">
        <v>234000</v>
      </c>
      <c r="E71" s="220" t="s">
        <v>230</v>
      </c>
      <c r="F71" s="220">
        <v>235000</v>
      </c>
      <c r="G71" s="221">
        <v>250000</v>
      </c>
      <c r="H71" s="229">
        <v>235000</v>
      </c>
      <c r="I71" s="229">
        <v>235000</v>
      </c>
      <c r="J71" s="437" t="s">
        <v>271</v>
      </c>
      <c r="K71" s="438"/>
      <c r="L71" s="233"/>
      <c r="M71" s="234"/>
      <c r="Q71" s="236"/>
    </row>
    <row r="72" spans="1:17" s="225" customFormat="1" ht="33" customHeight="1">
      <c r="A72" s="218">
        <v>67</v>
      </c>
      <c r="B72" s="230" t="s">
        <v>272</v>
      </c>
      <c r="C72" s="227" t="s">
        <v>273</v>
      </c>
      <c r="D72" s="231">
        <v>0</v>
      </c>
      <c r="E72" s="220"/>
      <c r="F72" s="220">
        <v>75000</v>
      </c>
      <c r="G72" s="221">
        <v>75000</v>
      </c>
      <c r="H72" s="229">
        <v>75000</v>
      </c>
      <c r="I72" s="229">
        <v>75000</v>
      </c>
      <c r="J72" s="420" t="s">
        <v>274</v>
      </c>
      <c r="K72" s="420"/>
      <c r="L72" s="223"/>
      <c r="M72" s="224"/>
      <c r="Q72" s="226"/>
    </row>
    <row r="73" spans="1:17" s="235" customFormat="1" ht="33" customHeight="1">
      <c r="A73" s="218">
        <v>68</v>
      </c>
      <c r="B73" s="230" t="s">
        <v>275</v>
      </c>
      <c r="C73" s="227" t="s">
        <v>276</v>
      </c>
      <c r="D73" s="220">
        <v>500000</v>
      </c>
      <c r="E73" s="220" t="s">
        <v>277</v>
      </c>
      <c r="F73" s="220">
        <v>447000</v>
      </c>
      <c r="G73" s="221">
        <v>434000</v>
      </c>
      <c r="H73" s="229">
        <v>500000</v>
      </c>
      <c r="I73" s="229">
        <v>500000</v>
      </c>
      <c r="J73" s="416" t="s">
        <v>278</v>
      </c>
      <c r="K73" s="417"/>
      <c r="L73" s="233"/>
      <c r="M73" s="234"/>
      <c r="Q73" s="236"/>
    </row>
    <row r="74" spans="1:17" s="235" customFormat="1" ht="45.75" customHeight="1">
      <c r="A74" s="218">
        <v>69</v>
      </c>
      <c r="B74" s="230" t="s">
        <v>279</v>
      </c>
      <c r="C74" s="227" t="s">
        <v>280</v>
      </c>
      <c r="D74" s="231">
        <v>30000</v>
      </c>
      <c r="E74" s="220"/>
      <c r="F74" s="220"/>
      <c r="G74" s="221">
        <v>30000</v>
      </c>
      <c r="H74" s="229"/>
      <c r="I74" s="229"/>
      <c r="J74" s="416"/>
      <c r="K74" s="417"/>
      <c r="L74" s="233"/>
      <c r="M74" s="234"/>
      <c r="Q74" s="236"/>
    </row>
    <row r="75" spans="1:17" s="235" customFormat="1" ht="45.75" customHeight="1">
      <c r="A75" s="218">
        <v>70</v>
      </c>
      <c r="B75" s="230" t="s">
        <v>281</v>
      </c>
      <c r="C75" s="227" t="s">
        <v>282</v>
      </c>
      <c r="D75" s="231">
        <v>0</v>
      </c>
      <c r="E75" s="220"/>
      <c r="F75" s="220"/>
      <c r="G75" s="221">
        <v>95000</v>
      </c>
      <c r="H75" s="229"/>
      <c r="I75" s="229"/>
      <c r="J75" s="416" t="s">
        <v>283</v>
      </c>
      <c r="K75" s="417"/>
      <c r="L75" s="233"/>
      <c r="M75" s="234"/>
      <c r="Q75" s="236"/>
    </row>
    <row r="76" spans="1:17" s="258" customFormat="1" ht="40.5" customHeight="1">
      <c r="A76" s="432" t="s">
        <v>284</v>
      </c>
      <c r="B76" s="433"/>
      <c r="C76" s="434"/>
      <c r="D76" s="252">
        <f>SUM(D6:D75)</f>
        <v>11353091</v>
      </c>
      <c r="E76" s="253">
        <f>SUM(E6:E73)</f>
        <v>9500</v>
      </c>
      <c r="F76" s="252">
        <f>SUM(F6:F73)</f>
        <v>5945146</v>
      </c>
      <c r="G76" s="254">
        <f>SUM(G6:G75)</f>
        <v>11790434</v>
      </c>
      <c r="H76" s="255">
        <f>SUM(H6:H73)</f>
        <v>6371888</v>
      </c>
      <c r="I76" s="255">
        <f>SUM(I6:I73)</f>
        <v>6371888</v>
      </c>
      <c r="J76" s="435"/>
      <c r="K76" s="436"/>
      <c r="L76" s="256">
        <f>SUM(L6:L73)</f>
        <v>0</v>
      </c>
      <c r="M76" s="257">
        <f>SUM(M6:M73)</f>
        <v>0</v>
      </c>
      <c r="Q76" s="259"/>
    </row>
    <row r="77" ht="18.75">
      <c r="G77" s="262"/>
    </row>
  </sheetData>
  <mergeCells count="89">
    <mergeCell ref="J75:K75"/>
    <mergeCell ref="A76:C76"/>
    <mergeCell ref="J76:K76"/>
    <mergeCell ref="J68:K68"/>
    <mergeCell ref="J69:K69"/>
    <mergeCell ref="J70:K70"/>
    <mergeCell ref="J71:K71"/>
    <mergeCell ref="J72:K72"/>
    <mergeCell ref="J73:K73"/>
    <mergeCell ref="J74:K74"/>
    <mergeCell ref="P36:R36"/>
    <mergeCell ref="J58:K58"/>
    <mergeCell ref="J59:K59"/>
    <mergeCell ref="J60:K60"/>
    <mergeCell ref="J61:K61"/>
    <mergeCell ref="J55:K55"/>
    <mergeCell ref="J56:K56"/>
    <mergeCell ref="J45:K45"/>
    <mergeCell ref="J46:K46"/>
    <mergeCell ref="J47:K47"/>
    <mergeCell ref="J48:K48"/>
    <mergeCell ref="J49:K49"/>
    <mergeCell ref="J67:K67"/>
    <mergeCell ref="J62:K62"/>
    <mergeCell ref="J65:K65"/>
    <mergeCell ref="J50:K50"/>
    <mergeCell ref="J51:K51"/>
    <mergeCell ref="J52:K52"/>
    <mergeCell ref="J53:K53"/>
    <mergeCell ref="J54:K54"/>
    <mergeCell ref="J57:K57"/>
    <mergeCell ref="J63:K63"/>
    <mergeCell ref="J64:K64"/>
    <mergeCell ref="J66:K66"/>
    <mergeCell ref="J34:K34"/>
    <mergeCell ref="J41:K41"/>
    <mergeCell ref="J42:K42"/>
    <mergeCell ref="J43:K43"/>
    <mergeCell ref="J44:K44"/>
    <mergeCell ref="J35:K35"/>
    <mergeCell ref="J36:K36"/>
    <mergeCell ref="J37:K37"/>
    <mergeCell ref="J38:K38"/>
    <mergeCell ref="J39:K39"/>
    <mergeCell ref="J40:K40"/>
    <mergeCell ref="J29:K29"/>
    <mergeCell ref="J30:K30"/>
    <mergeCell ref="J31:K31"/>
    <mergeCell ref="J32:K32"/>
    <mergeCell ref="J33:K33"/>
    <mergeCell ref="J24:K24"/>
    <mergeCell ref="J25:K25"/>
    <mergeCell ref="J26:K26"/>
    <mergeCell ref="J27:K27"/>
    <mergeCell ref="J28:K28"/>
    <mergeCell ref="J19:K19"/>
    <mergeCell ref="J20:K20"/>
    <mergeCell ref="J21:K21"/>
    <mergeCell ref="J22:K22"/>
    <mergeCell ref="J23:K23"/>
    <mergeCell ref="J14:K14"/>
    <mergeCell ref="J15:K15"/>
    <mergeCell ref="J16:K16"/>
    <mergeCell ref="J17:K17"/>
    <mergeCell ref="J18:K18"/>
    <mergeCell ref="J10:K10"/>
    <mergeCell ref="J4:K5"/>
    <mergeCell ref="J11:K11"/>
    <mergeCell ref="J12:K12"/>
    <mergeCell ref="J13:K13"/>
    <mergeCell ref="M4:M5"/>
    <mergeCell ref="J6:K6"/>
    <mergeCell ref="J7:K7"/>
    <mergeCell ref="J8:K8"/>
    <mergeCell ref="J9:K9"/>
    <mergeCell ref="L4:L5"/>
    <mergeCell ref="D4:D5"/>
    <mergeCell ref="F4:F5"/>
    <mergeCell ref="G4:G5"/>
    <mergeCell ref="E4:E5"/>
    <mergeCell ref="A1:K1"/>
    <mergeCell ref="A2:K2"/>
    <mergeCell ref="J3:K3"/>
    <mergeCell ref="H4:H5"/>
    <mergeCell ref="I4:I5"/>
    <mergeCell ref="A3:C3"/>
    <mergeCell ref="A4:A5"/>
    <mergeCell ref="B4:B5"/>
    <mergeCell ref="C4:C5"/>
  </mergeCells>
  <printOptions horizontalCentered="1"/>
  <pageMargins left="0.11811023622047245" right="0.11811023622047245" top="0.5511811023622047" bottom="0.5511811023622047" header="0.31496062992125984" footer="0.31496062992125984"/>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2020-08-25T03:17:30Z</cp:lastPrinted>
  <dcterms:created xsi:type="dcterms:W3CDTF">2006-09-12T03:31:45Z</dcterms:created>
  <dcterms:modified xsi:type="dcterms:W3CDTF">2020-08-25T04:13:02Z</dcterms:modified>
  <cp:category/>
  <cp:version/>
  <cp:contentType/>
  <cp:contentStatus/>
</cp:coreProperties>
</file>