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E:\預算分配\116\預算需求調查\"/>
    </mc:Choice>
  </mc:AlternateContent>
  <xr:revisionPtr revIDLastSave="0" documentId="8_{5903E03C-E7D7-4FF1-A7E6-372EC7CDFE47}" xr6:coauthVersionLast="47" xr6:coauthVersionMax="47" xr10:uidLastSave="{00000000-0000-0000-0000-000000000000}"/>
  <bookViews>
    <workbookView xWindow="-120" yWindow="-120" windowWidth="29040" windowHeight="15720" xr2:uid="{B7787D95-9164-41BD-B0F9-602C2C37B5BD}"/>
  </bookViews>
  <sheets>
    <sheet name="表1設備預算需求調查表" sheetId="1" r:id="rId1"/>
    <sheet name="表2全校基本營運及需求調查表" sheetId="2" r:id="rId2"/>
    <sheet name="表3專項及新增計畫業務費" sheetId="3" r:id="rId3"/>
    <sheet name="表4定期維護" sheetId="4" r:id="rId4"/>
    <sheet name="(表4-1)定期維護115年分配核定表" sheetId="5" r:id="rId5"/>
    <sheet name="表5重大修繕" sheetId="6" r:id="rId6"/>
    <sheet name="表6電腦硬體預算需求" sheetId="7" r:id="rId7"/>
    <sheet name="表7電腦軟體預算需求" sheetId="8" r:id="rId8"/>
  </sheets>
  <definedNames>
    <definedName name="_xlnm.Print_Area" localSheetId="4">'(表4-1)定期維護115年分配核定表'!$A$1:$G$81</definedName>
    <definedName name="_xlnm.Print_Area" localSheetId="0">表1設備預算需求調查表!$A$1:$J$21</definedName>
    <definedName name="_xlnm.Print_Area" localSheetId="1">表2全校基本營運及需求調查表!$A$1:$F$62</definedName>
    <definedName name="_xlnm.Print_Area" localSheetId="2">表3專項及新增計畫業務費!$A$1:$F$33</definedName>
    <definedName name="_xlnm.Print_Area" localSheetId="3">表4定期維護!$A$1:$H$21</definedName>
    <definedName name="_xlnm.Print_Area" localSheetId="5">表5重大修繕!$A$1:$F$11</definedName>
    <definedName name="_xlnm.Print_Area" localSheetId="6">表6電腦硬體預算需求!$A$1:$H$56</definedName>
    <definedName name="_xlnm.Print_Area" localSheetId="7">表7電腦軟體預算需求!$A$1:$H$28</definedName>
    <definedName name="_xlnm.Print_Titles" localSheetId="4">'(表4-1)定期維護115年分配核定表'!$1:$5</definedName>
    <definedName name="_xlnm.Print_Titles" localSheetId="6">表6電腦硬體預算需求!$1:$4</definedName>
    <definedName name="_xlnm.Print_Titles" localSheetId="7">表7電腦軟體預算需求!$1:$4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6" i="8" l="1"/>
  <c r="H5" i="8" s="1"/>
  <c r="H28" i="8" s="1"/>
  <c r="F26" i="8"/>
  <c r="F25" i="8"/>
  <c r="H24" i="8"/>
  <c r="F23" i="8"/>
  <c r="F24" i="8" s="1"/>
  <c r="H22" i="8"/>
  <c r="F22" i="8"/>
  <c r="F21" i="8"/>
  <c r="H20" i="8"/>
  <c r="F19" i="8"/>
  <c r="F18" i="8"/>
  <c r="F17" i="8"/>
  <c r="F16" i="8"/>
  <c r="F20" i="8" s="1"/>
  <c r="H15" i="8"/>
  <c r="F14" i="8"/>
  <c r="F15" i="8" s="1"/>
  <c r="F13" i="8"/>
  <c r="H12" i="8"/>
  <c r="F11" i="8"/>
  <c r="F10" i="8"/>
  <c r="F9" i="8"/>
  <c r="F8" i="8"/>
  <c r="F7" i="8"/>
  <c r="F6" i="8"/>
  <c r="F12" i="8" s="1"/>
  <c r="F5" i="8" s="1"/>
  <c r="F28" i="8" s="1"/>
  <c r="H55" i="7"/>
  <c r="F54" i="7"/>
  <c r="F55" i="7" s="1"/>
  <c r="H53" i="7"/>
  <c r="F52" i="7"/>
  <c r="F51" i="7"/>
  <c r="F53" i="7" s="1"/>
  <c r="F50" i="7" s="1"/>
  <c r="H50" i="7"/>
  <c r="H49" i="7"/>
  <c r="F48" i="7"/>
  <c r="F49" i="7" s="1"/>
  <c r="F47" i="7" s="1"/>
  <c r="H47" i="7"/>
  <c r="H46" i="7"/>
  <c r="H43" i="7" s="1"/>
  <c r="F45" i="7"/>
  <c r="F44" i="7"/>
  <c r="F46" i="7" s="1"/>
  <c r="F43" i="7" s="1"/>
  <c r="H42" i="7"/>
  <c r="F41" i="7"/>
  <c r="F42" i="7" s="1"/>
  <c r="H40" i="7"/>
  <c r="F39" i="7"/>
  <c r="F38" i="7"/>
  <c r="F40" i="7" s="1"/>
  <c r="H37" i="7"/>
  <c r="H33" i="7" s="1"/>
  <c r="H32" i="7" s="1"/>
  <c r="F37" i="7"/>
  <c r="F36" i="7"/>
  <c r="H35" i="7"/>
  <c r="F34" i="7"/>
  <c r="F35" i="7" s="1"/>
  <c r="F33" i="7" s="1"/>
  <c r="H31" i="7"/>
  <c r="F31" i="7"/>
  <c r="F30" i="7"/>
  <c r="H29" i="7"/>
  <c r="F28" i="7"/>
  <c r="F27" i="7"/>
  <c r="F26" i="7"/>
  <c r="F29" i="7" s="1"/>
  <c r="H25" i="7"/>
  <c r="F24" i="7"/>
  <c r="F23" i="7"/>
  <c r="F22" i="7"/>
  <c r="F21" i="7"/>
  <c r="F20" i="7"/>
  <c r="F25" i="7" s="1"/>
  <c r="H19" i="7"/>
  <c r="F18" i="7"/>
  <c r="F19" i="7" s="1"/>
  <c r="H17" i="7"/>
  <c r="F16" i="7"/>
  <c r="F17" i="7" s="1"/>
  <c r="H15" i="7"/>
  <c r="H5" i="7" s="1"/>
  <c r="H56" i="7" s="1"/>
  <c r="F15" i="7"/>
  <c r="F5" i="7" s="1"/>
  <c r="F10" i="6"/>
  <c r="E10" i="6"/>
  <c r="E81" i="5"/>
  <c r="D81" i="5"/>
  <c r="E16" i="4"/>
  <c r="D16" i="4"/>
  <c r="C53" i="2"/>
  <c r="F15" i="1"/>
  <c r="F14" i="1"/>
  <c r="F13" i="1"/>
  <c r="F12" i="1"/>
  <c r="F11" i="1"/>
  <c r="F10" i="1"/>
  <c r="F9" i="1"/>
  <c r="F8" i="1"/>
  <c r="F7" i="1"/>
  <c r="F16" i="1" s="1"/>
  <c r="F32" i="7" l="1"/>
  <c r="F56" i="7" s="1"/>
</calcChain>
</file>

<file path=xl/sharedStrings.xml><?xml version="1.0" encoding="utf-8"?>
<sst xmlns="http://schemas.openxmlformats.org/spreadsheetml/2006/main" count="539" uniqueCount="372">
  <si>
    <t>表1</t>
  </si>
  <si>
    <t>國立臺中教育大學</t>
  </si>
  <si>
    <t>年度設備預算需求調查表</t>
  </si>
  <si>
    <r>
      <t>單位</t>
    </r>
    <r>
      <rPr>
        <sz val="12"/>
        <color rgb="FF000000"/>
        <rFont val="微軟正黑體"/>
        <family val="2"/>
        <charset val="136"/>
      </rPr>
      <t>名稱：</t>
    </r>
  </si>
  <si>
    <t>單位：新台幣元</t>
  </si>
  <si>
    <t>科目類別</t>
  </si>
  <si>
    <t>優先順序</t>
  </si>
  <si>
    <t>設備名稱</t>
  </si>
  <si>
    <t>數量</t>
  </si>
  <si>
    <t>單價(元)</t>
  </si>
  <si>
    <t>總金額(元)</t>
  </si>
  <si>
    <t>單位內部         該項設備         現有數量</t>
  </si>
  <si>
    <t>預計放          置地點</t>
  </si>
  <si>
    <r>
      <t xml:space="preserve">需求原因說明                                </t>
    </r>
    <r>
      <rPr>
        <sz val="12"/>
        <color rgb="FFFF0000"/>
        <rFont val="微軟正黑體"/>
        <family val="2"/>
        <charset val="136"/>
      </rPr>
      <t xml:space="preserve"> </t>
    </r>
    <r>
      <rPr>
        <b/>
        <sz val="10"/>
        <color rgb="FFFF0000"/>
        <rFont val="微軟正黑體"/>
        <family val="2"/>
        <charset val="136"/>
      </rPr>
      <t>(務必填寫新增或                                     汰換原因...)</t>
    </r>
  </si>
  <si>
    <t>其他設備
(或建築）</t>
  </si>
  <si>
    <t>(如不敷使用請自行增減)</t>
  </si>
  <si>
    <t>合計</t>
  </si>
  <si>
    <t xml:space="preserve">    填表說明：</t>
  </si>
  <si>
    <t>一、</t>
  </si>
  <si>
    <r>
      <t>本調查表以</t>
    </r>
    <r>
      <rPr>
        <b/>
        <sz val="12"/>
        <color rgb="FFFF0000"/>
        <rFont val="微軟正黑體"/>
        <family val="2"/>
        <charset val="136"/>
      </rPr>
      <t>有提列概算需求</t>
    </r>
    <r>
      <rPr>
        <sz val="12"/>
        <color rgb="FF000000"/>
        <rFont val="微軟正黑體"/>
        <family val="2"/>
        <charset val="136"/>
      </rPr>
      <t>為優先，由各</t>
    </r>
    <r>
      <rPr>
        <b/>
        <u/>
        <sz val="12"/>
        <color rgb="FFFF0000"/>
        <rFont val="微軟正黑體"/>
        <family val="2"/>
        <charset val="136"/>
      </rPr>
      <t>一級行政單位</t>
    </r>
    <r>
      <rPr>
        <sz val="12"/>
        <color rgb="FFFF0000"/>
        <rFont val="微軟正黑體"/>
        <family val="2"/>
        <charset val="136"/>
      </rPr>
      <t>填寫並加會資產組後送主計室彙整</t>
    </r>
    <r>
      <rPr>
        <sz val="12"/>
        <color rgb="FF000000"/>
        <rFont val="微軟正黑體"/>
        <family val="2"/>
        <charset val="136"/>
      </rPr>
      <t>(請各一級行政單位彙整各組需求合併填報)，如有統籌主管本校設備費(如:冷氣、監視器…等)請一併填列。</t>
    </r>
  </si>
  <si>
    <t>二、</t>
  </si>
  <si>
    <r>
      <t>各行政單位填表時，</t>
    </r>
    <r>
      <rPr>
        <u/>
        <sz val="12"/>
        <color rgb="FF000000"/>
        <rFont val="微軟正黑體"/>
        <family val="2"/>
        <charset val="136"/>
      </rPr>
      <t>請檢視單位內部現有設備狀況後</t>
    </r>
    <r>
      <rPr>
        <sz val="12"/>
        <color rgb="FF000000"/>
        <rFont val="微軟正黑體"/>
        <family val="2"/>
        <charset val="136"/>
      </rPr>
      <t>，依實際需求彙整所屬之設備，統一排列優先順序後再彙送。</t>
    </r>
  </si>
  <si>
    <t>三、</t>
  </si>
  <si>
    <r>
      <t>請</t>
    </r>
    <r>
      <rPr>
        <b/>
        <sz val="12"/>
        <color rgb="FFFF0000"/>
        <rFont val="微軟正黑體"/>
        <family val="2"/>
        <charset val="136"/>
      </rPr>
      <t>務必</t>
    </r>
    <r>
      <rPr>
        <sz val="12"/>
        <color rgb="FFFF0000"/>
        <rFont val="微軟正黑體"/>
        <family val="2"/>
        <charset val="136"/>
      </rPr>
      <t>提供各項設備之價格資料(如:估價單…)。</t>
    </r>
  </si>
  <si>
    <t>填表人：</t>
  </si>
  <si>
    <t>單位主管：</t>
  </si>
  <si>
    <t>加會資產經營管理組：</t>
  </si>
  <si>
    <t>表2</t>
  </si>
  <si>
    <t xml:space="preserve">年度全校基本營運及需求調查表  </t>
  </si>
  <si>
    <t xml:space="preserve">  單位:新臺幣元 </t>
  </si>
  <si>
    <t>單   位</t>
  </si>
  <si>
    <t>項        目</t>
  </si>
  <si>
    <t xml:space="preserve">115年度
核定金額           </t>
  </si>
  <si>
    <t xml:space="preserve">116年度
需求金額               </t>
  </si>
  <si>
    <t xml:space="preserve">備註
</t>
  </si>
  <si>
    <t>學務處</t>
  </si>
  <si>
    <t>學生團體平安保險</t>
  </si>
  <si>
    <t>兼任校醫酬金</t>
  </si>
  <si>
    <t>兼任護理師</t>
  </si>
  <si>
    <t>兼任營養師</t>
  </si>
  <si>
    <t>AED(自動體外心臟去顫電擊器)耗材費</t>
  </si>
  <si>
    <t>總務處</t>
  </si>
  <si>
    <t>水費(不含學生宿舍)</t>
  </si>
  <si>
    <t>電費(不含學生宿舍)</t>
  </si>
  <si>
    <t>車輛保險費</t>
  </si>
  <si>
    <t>學校建物(含動產)火險、地震險保險費</t>
  </si>
  <si>
    <t>保全人力</t>
  </si>
  <si>
    <t>委外清潔(不含學生宿舍)</t>
  </si>
  <si>
    <t>廢棄物清運</t>
  </si>
  <si>
    <t>車輛規費與稅捐</t>
  </si>
  <si>
    <t>車輛油費</t>
  </si>
  <si>
    <t>公共意外責任險</t>
  </si>
  <si>
    <t xml:space="preserve">全校水塔及蓄水池清洗 </t>
  </si>
  <si>
    <t>一般修繕費</t>
  </si>
  <si>
    <t>重大修繕費(屬維修性質)</t>
  </si>
  <si>
    <t>安全衛生教育訓練</t>
  </si>
  <si>
    <t>作業環境測定</t>
  </si>
  <si>
    <t>建築物公共安全檢修申報</t>
  </si>
  <si>
    <t>生物醫療廢棄物清運</t>
  </si>
  <si>
    <t>聘請職業病專科醫師駐診</t>
  </si>
  <si>
    <t>勞工健康檢查</t>
  </si>
  <si>
    <t>公務車駕駛</t>
  </si>
  <si>
    <t>延續性定期維護費</t>
  </si>
  <si>
    <t>人事室</t>
  </si>
  <si>
    <t>校務基金進用人員</t>
  </si>
  <si>
    <t>兼任教師加保勞健保勞退支出</t>
  </si>
  <si>
    <t>進用身障工讀生</t>
  </si>
  <si>
    <t>進用原住民工讀生</t>
  </si>
  <si>
    <t>秘書室</t>
  </si>
  <si>
    <t>公關費</t>
  </si>
  <si>
    <t>員工慰勞費160,000元
公共關係費640,000元</t>
  </si>
  <si>
    <t>兼任稽核人員</t>
  </si>
  <si>
    <t>師培處</t>
  </si>
  <si>
    <t>大五實習差旅費</t>
  </si>
  <si>
    <t>校外實習差旅費</t>
  </si>
  <si>
    <t>計網中心</t>
  </si>
  <si>
    <t>微軟教職員授權續約</t>
  </si>
  <si>
    <t>Adobe ETLA續約授權</t>
  </si>
  <si>
    <t>Google Workspace for Education Plus授權</t>
  </si>
  <si>
    <t>防毒軟體續約</t>
  </si>
  <si>
    <t>資訊安全管理制度(ISMS)維護及驗證暨個人資料保護管理制度(PIMS)導入</t>
  </si>
  <si>
    <t>電路租用費</t>
  </si>
  <si>
    <t>網站弱點掃描</t>
  </si>
  <si>
    <t>系統滲透測試</t>
  </si>
  <si>
    <t>資通安全健診</t>
  </si>
  <si>
    <t>網站加密憑證（HTTPS）</t>
  </si>
  <si>
    <t>資通安全相關軟體授權</t>
  </si>
  <si>
    <t>國研處</t>
  </si>
  <si>
    <t>專業服務費-學術演講活動</t>
  </si>
  <si>
    <t>全校</t>
  </si>
  <si>
    <t>專業服務費</t>
  </si>
  <si>
    <t>合    計</t>
  </si>
  <si>
    <t>註：</t>
  </si>
  <si>
    <t>1.本表尚未納入重大修繕維護費及延續性定期維護費需求。</t>
  </si>
  <si>
    <t>2.學生宿舍及招待所自113年度起，依當年度收入情形專案簽准支出需求，屆請主計室以收入控管支出。</t>
  </si>
  <si>
    <t>分機：</t>
  </si>
  <si>
    <t>表3</t>
  </si>
  <si>
    <t>年度專項計畫(或活動項目)業務費需求調查表</t>
  </si>
  <si>
    <t>單位名稱：</t>
  </si>
  <si>
    <t>計畫名稱
(或活動項目)</t>
  </si>
  <si>
    <t>需求原因說明及計算式                            (或另附計畫書)</t>
  </si>
  <si>
    <t>是否以後年度需繼續辦理</t>
  </si>
  <si>
    <t>115年度                 核定數</t>
  </si>
  <si>
    <t>116年度                        需求數</t>
  </si>
  <si>
    <r>
      <t>專項計畫</t>
    </r>
    <r>
      <rPr>
        <b/>
        <sz val="14"/>
        <color rgb="FF008080"/>
        <rFont val="微軟正黑體"/>
        <family val="2"/>
        <charset val="136"/>
      </rPr>
      <t>(請參酌115年度分配之專項計畫)</t>
    </r>
  </si>
  <si>
    <t>總計</t>
  </si>
  <si>
    <t>填表說明：</t>
  </si>
  <si>
    <r>
      <t>本調查表由</t>
    </r>
    <r>
      <rPr>
        <b/>
        <u/>
        <sz val="12"/>
        <color rgb="FFFF0000"/>
        <rFont val="微軟正黑體"/>
        <family val="2"/>
        <charset val="136"/>
      </rPr>
      <t>一級行政單位</t>
    </r>
    <r>
      <rPr>
        <u/>
        <sz val="12"/>
        <color rgb="FF000000"/>
        <rFont val="微軟正黑體"/>
        <family val="2"/>
        <charset val="136"/>
      </rPr>
      <t>彙整所屬需求後合併填報送主計室彙整</t>
    </r>
    <r>
      <rPr>
        <sz val="12"/>
        <color rgb="FF000000"/>
        <rFont val="微軟正黑體"/>
        <family val="2"/>
        <charset val="136"/>
      </rPr>
      <t>；場地管理單位(音樂系-寶成演藝廳)由音樂系彙整需求後送主計室彙整。</t>
    </r>
  </si>
  <si>
    <r>
      <t>一般（常年例行性、經常性）業務請本零基預算精神檢討，如已於分配之基本額度內支應者，請勿再填列。</t>
    </r>
    <r>
      <rPr>
        <sz val="12"/>
        <color rgb="FFFF0000"/>
        <rFont val="微軟正黑體"/>
        <family val="2"/>
        <charset val="136"/>
      </rPr>
      <t>近年學校人事費、維護費及資通安全逐年遞增，致可分配額度減少，請</t>
    </r>
    <r>
      <rPr>
        <b/>
        <u/>
        <sz val="12"/>
        <color rgb="FFFF0000"/>
        <rFont val="微軟正黑體"/>
        <family val="2"/>
        <charset val="136"/>
      </rPr>
      <t>各單位填列各項需求總額度以不超過上年度額度為原則，並排列優先順序</t>
    </r>
    <r>
      <rPr>
        <sz val="12"/>
        <color rgb="FF000000"/>
        <rFont val="微軟正黑體"/>
        <family val="2"/>
        <charset val="136"/>
      </rPr>
      <t>，倘若有縮減業務者請確實檢討後填列。</t>
    </r>
  </si>
  <si>
    <t>如依法規、提經會議通過或簽奉核准需新增或增加經費時，請檢附相關附件。</t>
  </si>
  <si>
    <t>四、</t>
  </si>
  <si>
    <t>於本表送出前，請確認填列計畫(項目)無遺漏。</t>
  </si>
  <si>
    <t>表4</t>
  </si>
  <si>
    <t>年度延續性定期維護費用需求調查表</t>
  </si>
  <si>
    <t>編號</t>
  </si>
  <si>
    <t>需求單位</t>
  </si>
  <si>
    <t>維護項目</t>
  </si>
  <si>
    <t xml:space="preserve">115年度        合約金額   </t>
  </si>
  <si>
    <t>116年度        預算需求</t>
  </si>
  <si>
    <t>合約               期限</t>
  </si>
  <si>
    <r>
      <t xml:space="preserve">備註                                </t>
    </r>
    <r>
      <rPr>
        <sz val="14"/>
        <color rgb="FFFF0000"/>
        <rFont val="微軟正黑體"/>
        <family val="2"/>
        <charset val="136"/>
      </rPr>
      <t xml:space="preserve">         </t>
    </r>
    <r>
      <rPr>
        <b/>
        <sz val="11"/>
        <color rgb="FFFF0000"/>
        <rFont val="微軟正黑體"/>
        <family val="2"/>
        <charset val="136"/>
      </rPr>
      <t>(請簡要說明增減原因                                或計算方式)</t>
    </r>
  </si>
  <si>
    <r>
      <t>1.本表請各單位填列後，依「本校經常門預算分配使用要點」規定</t>
    </r>
    <r>
      <rPr>
        <b/>
        <sz val="13"/>
        <color rgb="FF000000"/>
        <rFont val="微軟正黑體"/>
        <family val="2"/>
        <charset val="136"/>
      </rPr>
      <t>送總務處彙整</t>
    </r>
    <r>
      <rPr>
        <sz val="13"/>
        <color rgb="FF000000"/>
        <rFont val="微軟正黑體"/>
        <family val="2"/>
        <charset val="136"/>
      </rPr>
      <t xml:space="preserve">全校延續性定期維護合約項目。
</t>
    </r>
    <r>
      <rPr>
        <sz val="13"/>
        <color rgb="FFFF0000"/>
        <rFont val="微軟正黑體"/>
        <family val="2"/>
        <charset val="136"/>
      </rPr>
      <t>2.115年度請填寫實際合約金額，若115年度維護費用已訂定合約，請填寫</t>
    </r>
    <r>
      <rPr>
        <b/>
        <u/>
        <sz val="14"/>
        <color rgb="FFFF0000"/>
        <rFont val="微軟正黑體"/>
        <family val="2"/>
        <charset val="136"/>
      </rPr>
      <t>當年度應付款項之金額</t>
    </r>
    <r>
      <rPr>
        <sz val="13"/>
        <color rgb="FFFF0000"/>
        <rFont val="微軟正黑體"/>
        <family val="2"/>
        <charset val="136"/>
      </rPr>
      <t>。</t>
    </r>
    <r>
      <rPr>
        <sz val="13"/>
        <color rgb="FFFF0000"/>
        <rFont val="微軟正黑體"/>
        <family val="2"/>
        <charset val="136"/>
      </rPr>
      <t xml:space="preserve">
3.檢附115年度定期維護費分配數(詳表4-1)供參。</t>
    </r>
  </si>
  <si>
    <t>115年度延續性定期維護費分配核定表</t>
  </si>
  <si>
    <t>單位：元</t>
  </si>
  <si>
    <t>需求
單位</t>
  </si>
  <si>
    <t>114年
核定數</t>
  </si>
  <si>
    <t>115年
核定數</t>
  </si>
  <si>
    <t>備註</t>
  </si>
  <si>
    <t>教務處</t>
  </si>
  <si>
    <t>自動化繳費服務系統設備維護費</t>
  </si>
  <si>
    <t>1.114/7－12月:41,000(114/1-6月為保固期間)。
2.115/1-12月:104,720，115年因應人力及物料調漲故金額,故比114年較高。</t>
  </si>
  <si>
    <t>校園卡務管理系統維護費</t>
  </si>
  <si>
    <t>1.114/8-115/7保固期間
2.115/8/1-116/7/31:72,000
3.維護內容,系統資料庫定期維護, 系統問題線上排除服務(不含校方資安稽核做系統調整及弱點掃描後做系統調整)</t>
  </si>
  <si>
    <t>課程地圖暨學生學習成效系統（含教學評量及課程回饋）</t>
  </si>
  <si>
    <t>1.本處自102年起因應校務評鑑需求，開始擴充課程地圖系統，將學生學習成效相關指標建置於系統中，並於105年完成教師教學評量系統及課程回饋系統之建置。
2.前開各項擴充系統之合約金額總計為220萬7600元整，維護比例以11％計算，需24萬2836元整。</t>
  </si>
  <si>
    <t>招生管理系統</t>
  </si>
  <si>
    <t>為強化資安維護(包括個人資料的加密處理，隱碼處理、異地備援等)，需要定期進行維護作業。</t>
  </si>
  <si>
    <t>教學發展中心網站維護費</t>
  </si>
  <si>
    <t>本網站因涉教師研習及TA個人資料，必須增加系統功能以符合資通普級基準，故調整維護費用</t>
  </si>
  <si>
    <t>心理諮商系統</t>
  </si>
  <si>
    <t>依據113年12月27日簽訂114-115年維護費金額總計為175,000元。因此115年維護費為87,500元。</t>
  </si>
  <si>
    <t>全校飲水機水質檢驗</t>
  </si>
  <si>
    <t>目前全校約178台飲水機，依法規規定每三個月檢驗全校總台數八分之一，故每季需檢驗23台;一次（每三個月）檢驗約23台*500元/台=11,500*4次/年=46,000元</t>
  </si>
  <si>
    <t>公文線上簽核系統維護合約</t>
  </si>
  <si>
    <t>大印機、打洞機、鋼印機等機器保養修護</t>
  </si>
  <si>
    <t>公文系統備援機制維護</t>
  </si>
  <si>
    <t>115年度起併入校圍骨幹網路及無線網路設備維護案</t>
  </si>
  <si>
    <t>英才樓檔案庫房細水霧自動滅火系統維護</t>
  </si>
  <si>
    <t>郵務管理系統</t>
  </si>
  <si>
    <t>車輛維護費</t>
  </si>
  <si>
    <t>校長座車(109/01):34,000
校購車(112):25,500</t>
  </si>
  <si>
    <t>求真樓K101音樂廳、K107演講廳、K401會議廳、K105會議室影音系統維護、行政樓A213會議室影音系統維護、英才樓R116會議室影音系統維護</t>
  </si>
  <si>
    <t>勞健保費管理系統維護</t>
  </si>
  <si>
    <t>59,785(季)*4+14,945(季)*4</t>
  </si>
  <si>
    <t>採購招標系統租賃維護</t>
  </si>
  <si>
    <t>55,515(季)*4+13,880(季)*4</t>
  </si>
  <si>
    <t>出納帳務、零用金管理系統及薪資管理系統</t>
  </si>
  <si>
    <t>114年度合約金額為331,500元(1-6月)及327,250元(7-12月)，小計658,750元；114/7/1-116/6/30合約金額為1,309,000元，故115年預算金額為654,500元(含中級資通安全功能項目作業)。配合資安政策所需，新增或調整項目。</t>
  </si>
  <si>
    <t>自動投幣繳費機</t>
  </si>
  <si>
    <t>維護合約115/1/1-115/12/31。配合LINE PAY及一卡通營業策略更改，及資安政策，所需新增或調整項目。</t>
  </si>
  <si>
    <t>財產管理系統維護合約</t>
  </si>
  <si>
    <t>114.07.01-116.06.30，契約總金額為775,000元，115年度契約金額為387,500元(96,875元*4期)</t>
  </si>
  <si>
    <t>消防安全設備檢修申報及檢查保養維修開口契約</t>
  </si>
  <si>
    <t>全校消防安全設備維護保養15萬元及檢修申報15萬元，全校消防安全設備檢修後缺失改善項目開口契約70萬元，合計為100萬元。</t>
  </si>
  <si>
    <t>忠毅樓電梯定期保養</t>
  </si>
  <si>
    <t>科學樓電梯定期保養</t>
  </si>
  <si>
    <t>原保養契約期間為113年~114年，廠商表示該2年皆未調漲保養費用，現為反映人力及材料成本增加，故本次保養費用依現況調漲。</t>
  </si>
  <si>
    <t>數學樓電梯定期保養</t>
  </si>
  <si>
    <t>英才樓電梯定期保養</t>
  </si>
  <si>
    <t>美術樓電梯定期保養</t>
  </si>
  <si>
    <t>教育樓電梯定期保養</t>
  </si>
  <si>
    <t>原保養契約期間為113年~114年，廠商表示該4年皆未調漲保養費用，現為反映人力及材料成本增加，故本次保養費用依現況調漲。</t>
  </si>
  <si>
    <t>圖書館電梯定期保養</t>
  </si>
  <si>
    <t>勤樸樓電梯定期保養</t>
  </si>
  <si>
    <t>音樂樓電梯定期保養</t>
  </si>
  <si>
    <t>原保養契約期間為113年~114年，廠商表示該5年皆未調漲保養費用，現為反映人力及材料成本增加，故本次保養費用依現況調漲。</t>
  </si>
  <si>
    <t>環境樓電梯定期保養</t>
  </si>
  <si>
    <t>學人會館電梯保養</t>
  </si>
  <si>
    <t>國際會館電梯維護</t>
  </si>
  <si>
    <t>樂群樓電梯保養</t>
  </si>
  <si>
    <t>本電梯於114年4月10日保固期滿，已簽訂保養契約期間為114年8月1日~116年12月31日，其每月保養費用為3,050元，故115年度保養費用為36,600元</t>
  </si>
  <si>
    <t>求真樓電梯定期保養</t>
  </si>
  <si>
    <t>求真樓4電梯於115年1月4日保固期滿，故擬與原廠簽訂保養契約，保養期間115年2月1日~116年12月31日，每月保養費為25,600元，故115年度所需費用為281,600元</t>
  </si>
  <si>
    <t>飲水機定期維護保養</t>
  </si>
  <si>
    <t>校園門禁系統資料庫維護</t>
  </si>
  <si>
    <t>配合勞動部基本工資調整及物料上漲調整</t>
  </si>
  <si>
    <t>求真樓不斷電系統維護</t>
  </si>
  <si>
    <t>求真樓空調系統維護</t>
  </si>
  <si>
    <t xml:space="preserve">校園緊急求救按鈕系統維護            </t>
  </si>
  <si>
    <t>全校高低壓電力設備檢修維護</t>
  </si>
  <si>
    <t>水電開口維護合約</t>
  </si>
  <si>
    <t>能資源管理系統保養合約</t>
  </si>
  <si>
    <t>英才車牌辨識系統</t>
  </si>
  <si>
    <t>1.為提昇英才校區地下停車場車輛管制，擬設置車牌辨識系統，惟評估未來2年，將與體育館預定地併案辦理委外停車場規劃，爰明(115)年暫以租賃設備完成建置，避免購置設備之浪費。
2.第一年管線費20萬+1萬維護費*12月=32萬</t>
  </si>
  <si>
    <t>圖書館</t>
  </si>
  <si>
    <t>3M系統維護</t>
  </si>
  <si>
    <t>含全館雙進雙出型系統/館員工作站/讀者自助式借書系統，全館圖書安全系統2年(115.1.1~116.12.31合約價報價為360,020元，一年需180,010元。</t>
  </si>
  <si>
    <t>中央空調系統維護</t>
  </si>
  <si>
    <t>空調主機114年更新，115年保固內含主機大保養1次，其餘部分仍須空調維護廠商定期維護保養。</t>
  </si>
  <si>
    <t>圖書館中央空調風管清洗</t>
  </si>
  <si>
    <t>依據行政院環境保護署新規定修訂室內空氣品質維護管理計畫文件暨依內容，建議風管內部定期進行除塵與消毒作業，1年清潔1次。原空調維護廠商無此技術，須另委由清潔專業廠商施作。</t>
  </si>
  <si>
    <t>收費機維護</t>
  </si>
  <si>
    <t>收費機定期保養(含資安及相關設定維護)。</t>
  </si>
  <si>
    <t>Jumper資源探索平臺系統維護(含遠端認證)</t>
  </si>
  <si>
    <t>資源探索平臺系統年度維護，含資通系統防護基準及弱點掃描修補等資安相關維護。</t>
  </si>
  <si>
    <t>圖書館網路設備維護</t>
  </si>
  <si>
    <t>1.現維護合約至115.03.31止。
2.預計115.04.01新約併至校園骨幹網路及無線網路設備維護案</t>
  </si>
  <si>
    <t>圖書館自動化系統維護</t>
  </si>
  <si>
    <t>圖書館自動化系統維護，配合資安進行弱點掃描、災害復原演練</t>
  </si>
  <si>
    <t>數位學習平台系統（智慧大師網路教學管理系統）維護</t>
  </si>
  <si>
    <t>配合教務處教發中心辦理系統升級作業於115年保固到期，故依原系統購入金額及擴充金額(共210萬)15%編列維護預算，範圍含系統維護及功能更新</t>
  </si>
  <si>
    <t>校圍骨幹網路及無線網路設備維護</t>
  </si>
  <si>
    <t xml:space="preserve">1.114年原維護項目名稱為網路相關設備維護費
2.114年支付2期共2,120,000元，115年支付最後一期(114.10.1~115.3.31)1,060,000元
3.預計115.04.01簽訂新約，且併入下列兩案：
(1)維護案-公文系統備援機制維護29.4萬
(2)維護案-圖書館網路設備維護4.2萬
</t>
  </si>
  <si>
    <t>機房不斷電系統維護             (求真樓機房)</t>
  </si>
  <si>
    <t>併至求真樓及英才樓機房設備維護</t>
  </si>
  <si>
    <t>求真樓及英才樓機房設備維護</t>
  </si>
  <si>
    <t>1.原維護項目名稱為英才樓機房設備定期維護
2.機房不斷電系統維護(求真樓機房)併入此案，維護範圍含營繕組求真樓k102機房UPS
3.增加K303C UPS維護</t>
  </si>
  <si>
    <t>大型冷氣機定期保養                  (求真樓、英才樓機房)</t>
  </si>
  <si>
    <t>駐點維護費</t>
  </si>
  <si>
    <t>目前合約至115.10.31。因已7年未調整金額，預計115.11.1配合薪資及物價指數調整預算簽訂新約</t>
  </si>
  <si>
    <t>超融合基礎架構平台虛擬機維護</t>
  </si>
  <si>
    <t>公版網站平臺維護</t>
  </si>
  <si>
    <t>部分單位(40個)已移動至新公版網站系統集中化管理，115年針對剩餘舊版公版網站(共26個)進行維護</t>
  </si>
  <si>
    <t>校園資訊系統維護</t>
  </si>
  <si>
    <t>因無新增項目保固到期，故計算方式維持與114年維護報價單金額相同</t>
  </si>
  <si>
    <t>行政業務及校園資訊系統主機維護</t>
  </si>
  <si>
    <t xml:space="preserve">1.原維護項目名稱為協助主計室、總務處及人事室之會計請購系統。
2.114/5/1-116/4/30合約金額1,370,000元，115年度預算需求為685,000元。
</t>
  </si>
  <si>
    <t>校史室清潔</t>
  </si>
  <si>
    <t>因各項成本調漲致增加費用，114年實支金額37500*1.1</t>
  </si>
  <si>
    <t>校史源流館恆溫空調設備清洗保養維護</t>
  </si>
  <si>
    <t>校首頁暨活動計畫子站系統維護案(普級)</t>
  </si>
  <si>
    <t>114年度維護合約為114/2/1-12/31，共11個月，115年度為115/1/1-12/31，共12個月。</t>
  </si>
  <si>
    <t>捐款系統系統平台與伺服器主機維護服務(中級)</t>
  </si>
  <si>
    <t>職涯歷程、畢業生問卷平臺系統功能維護費</t>
  </si>
  <si>
    <t>1.114年度畢業生問卷平台系統升級改版維護範圍。(115年始編列系統維護費約15%)。
2.114年度完成職涯系統升級改版。(115年編列系統維護費約15%)</t>
  </si>
  <si>
    <t>人事差勤系統維護費</t>
  </si>
  <si>
    <t>為符合資訊安全相關法規規定，需增加因應措施而生之費用。</t>
  </si>
  <si>
    <t>主計室</t>
  </si>
  <si>
    <t>會計資訊管理系統維護費</t>
  </si>
  <si>
    <t>114/7/1-116/6/30合約金額1,380,000元，115年度預算需求690,000元。</t>
  </si>
  <si>
    <t>產學媒合平台維護</t>
  </si>
  <si>
    <t>加強資安維護等功能</t>
  </si>
  <si>
    <t>學術研究獎補助系統</t>
  </si>
  <si>
    <t>配合資通安全相關規定，獎補助系統維護費需求增加。
每年3/1-15日全校教師皆會上系統填報申請。</t>
  </si>
  <si>
    <t>校訊系統</t>
  </si>
  <si>
    <t>二年期115-116年合約總價預估為103,000元</t>
  </si>
  <si>
    <t>外籍生網路報名系統維護</t>
  </si>
  <si>
    <t>為配合資通安全相關規定</t>
  </si>
  <si>
    <t>學報租用華藝系統進行投審稿作業</t>
  </si>
  <si>
    <t>音樂系</t>
  </si>
  <si>
    <t>音樂樓一樓音樂廳燈光音響定期保養</t>
  </si>
  <si>
    <t>音樂樓音樂廳燈光音響需做定期維護保養。音樂廳為本系學生個人獨奏會主要發表地點，廳內器材須定期維護保養，以免影響學生畢業音樂會(本系畢業門檻)之展演。</t>
  </si>
  <si>
    <t>音樂樓一樓音樂廳清潔保養</t>
  </si>
  <si>
    <t>音樂樓音樂廳為本系及全校各單位與外單位經常使用與租借之場地，且租借費用由本校收取；惟往年皆未辦理專業清潔與地毯座椅保養，地毯與座椅已有多處髒汙、舞台原木地板亦須專業清潔保養。</t>
  </si>
  <si>
    <t>鋼琴調音</t>
  </si>
  <si>
    <t>合        計</t>
  </si>
  <si>
    <t>表5</t>
  </si>
  <si>
    <t xml:space="preserve">年度重大修繕維護費需求明細表 </t>
  </si>
  <si>
    <t>單位:新臺幣千元</t>
  </si>
  <si>
    <t>建築修繕項目</t>
  </si>
  <si>
    <t>需求原因說明</t>
  </si>
  <si>
    <t>需求金額</t>
  </si>
  <si>
    <t>核定金額</t>
  </si>
  <si>
    <t>網路線路汰換及新增(勤樸樓、環境樓、美術樓)</t>
  </si>
  <si>
    <t>1.汰換勤樸樓、環境樓、美術樓之各棟樓內部線路：因網路線已使用多年或有配置問題，擬進行網路線汰舊換新及重新佈設，以維持各樓整體網路之可靠度。
2.114年已汰換行政樓、教育樓、數學樓；115年預計汰換音樂樓、中正樓、科學館、英才樓
3.本案為資本支出預算執行專案檢討會議之列管事項</t>
  </si>
  <si>
    <t>學務處
體育室</t>
  </si>
  <si>
    <t>游泳池與附屬浴廁修繕</t>
  </si>
  <si>
    <t>游泳池位於室外露天場地，長期曝曬使池底漆面大範圍脫落與褪色，情況日益惡化，導致水體呈現明顯混濁，嚴重影響視線判斷而造成碰撞。使用水底吸塵器已無法有效改善，掉漆速度已超過可維護範圍，非日常清潔能處理。
另多名師生反映身體因接觸脫落漆層而染上明顯色漬，清洗不易，剝落漆面亦恐造成皮膚擦傷與破皮，存在感染風險。
此外，游泳池浴廁使用至今已超過二十年，老舊狀況而出現牆面壁癌擴大、漆面剝落、盥洗設備頻繁故障，經廠商評估修繕已不符經濟效益，建議汰換更新盥洗設備，以確保師生活動環境之衛生安全與品質。</t>
  </si>
  <si>
    <t>圖書館B1多功能閱覽室整修</t>
  </si>
  <si>
    <t>圖書館建築已有30餘年歷史，B1多功能閱覽室已接近20年未進行整修，地板及書架等亦有毀損狀況，恐造成使用者不慎受傷。為營造更舒適及安全的閱讀環境，增加學生自學及討論區域，並提供多元活動運用，擬重新規劃B1及2F部分區域，進行空間優化。</t>
  </si>
  <si>
    <t>重大修繕費用    合計</t>
  </si>
  <si>
    <t>1.115年度第1次校務基金管理委員會審議115年度概算，該會議決議重大修繕編列744萬7千元(修繕21萬6千元、遞延723萬1千元)。                                                                             
2.施工順序由總務處決定。</t>
  </si>
  <si>
    <t>年度各單位電腦硬體預算需求</t>
  </si>
  <si>
    <t>單位：千元</t>
  </si>
  <si>
    <t>電腦硬體設備</t>
  </si>
  <si>
    <t>單位</t>
  </si>
  <si>
    <t>項次</t>
  </si>
  <si>
    <t>單價</t>
  </si>
  <si>
    <t>總金額</t>
  </si>
  <si>
    <t>用途說明</t>
  </si>
  <si>
    <t>行政單位合計</t>
  </si>
  <si>
    <t>個人電腦(含螢幕)</t>
  </si>
  <si>
    <t>汰換，購置日期110.11.02、111.8.16，設置於K301A(48台)、K207A(83台)電腦教室使用</t>
  </si>
  <si>
    <t>廣播教學設備</t>
  </si>
  <si>
    <t>汰換，購置日期110.11.02、111.8.16，設置於K301A、K207A電腦教室使用</t>
  </si>
  <si>
    <t>新進教師電腦及印表機</t>
  </si>
  <si>
    <t xml:space="preserve">提供新進教師申請使用
</t>
  </si>
  <si>
    <t>汰換，購置日期109.12.25、109.09.18，設置於K305，網路組組長、系統組江婉綾使用</t>
  </si>
  <si>
    <t>筆記型電腦</t>
  </si>
  <si>
    <t>汰換，購置日期108.09.25，設置於K305，供各單位借用</t>
  </si>
  <si>
    <t>防火牆</t>
  </si>
  <si>
    <t>汰換，購置日期104.11.26，Server Farm防火牆更換為不同廠牌</t>
  </si>
  <si>
    <t>NAS硬碟擴充</t>
  </si>
  <si>
    <t>新增，擴充現有4台NAS硬碟</t>
  </si>
  <si>
    <t>10G交換器</t>
  </si>
  <si>
    <t>新增，提升虛擬機間資料交換速度</t>
  </si>
  <si>
    <t>邊際交換器</t>
  </si>
  <si>
    <t>汰換，購置日期107.10.11配合網路線路汰換及新增案，汰換環境樓邊際交換器</t>
  </si>
  <si>
    <t>小計</t>
  </si>
  <si>
    <t>個人電腦(不含螢幕)</t>
  </si>
  <si>
    <t>1.汰換電腦2台，購置日期106/09/12及107/12/06，設置於A105註冊組林靜宜及卡務系統製卡使用。
2.汰換電腦主機2臺，購置日期108/7/24，設置於教學發展中心高瑄及李昕庭公務使用</t>
  </si>
  <si>
    <t>1.生輔組：汰換電腦*1台（購置時間109.9），置於生輔組，曾參益使用。
2.軍訓室：汰換電腦*1台（購置時間108.9），置於軍訓室，張美惠使用。
3.課指組：汰換電腦*2台（購置時間107.8），置於課指組，陳秀紋、洪嘉惠行政辦公用
4.體育室：汰換電腦*1台，英才校區網球場管理室，賴文璇使用
5.衛保處：汰換電腦*1台（購置時間109.9），置於健康中心，阮婷婷使用</t>
  </si>
  <si>
    <t>汰換資產組電腦，購置日期109.09.18，設置於A112資產經營管理組陳品詩使用</t>
  </si>
  <si>
    <t>汰換文書組電腦，購置日期107.08、108.03，設置於A112文書組張淑真組長及袁冰瑩校聘書記使用</t>
  </si>
  <si>
    <t>汰換營繕組筆記型電腦1台，購置日期106.5.25，營繕組業務使用</t>
  </si>
  <si>
    <t>汰換職安組組筆記型電腦2台，購置日期110.6.18
1.門禁、電能管控系統專用
2.單位業務、會議紀錄使用</t>
  </si>
  <si>
    <t>雷射列表機</t>
  </si>
  <si>
    <t>汰換出納組印製收據列表機，103年購置。</t>
  </si>
  <si>
    <t>汰換電腦(109.09.18購置)，館長及館藏資源組李宜珍使用</t>
  </si>
  <si>
    <t>汰換筆電(105.09.09購置)，閱典組用。</t>
  </si>
  <si>
    <t>雷射印表機</t>
  </si>
  <si>
    <t>汰換印表機(106.03.21、106.06.09購置)，館長室及閱典組辦公室使用。</t>
  </si>
  <si>
    <t>汰換電腦，購置日期110.11.02，設置於A212主計室胡佩玲使用</t>
  </si>
  <si>
    <t>學術單位合計</t>
  </si>
  <si>
    <t>教育學院合計</t>
  </si>
  <si>
    <t>幼教系</t>
  </si>
  <si>
    <t>幼教學系汰舊換新4台：
1.購置日期107.05.21，設置於K707教室教學上課使用。
2.購置日期108.05.07，設置於K711辦公室使用。
3.購置日期108.07.08，設置於K906研究室程鈺菁老師使用。
4.購置日期108.07.08，設置於K709研究室教學上課使用。</t>
  </si>
  <si>
    <t>體育系</t>
  </si>
  <si>
    <t>體育系汰舊換新4台，
G403教室教學用購置日期108.09.05
G201教室教學用購置日期108.04.01
G401教室教學用購置日期109.02.20
G202體育系辦公室許雅喻使用購置日期109.04.11</t>
  </si>
  <si>
    <t>教專學程</t>
  </si>
  <si>
    <t>教專學程教師、同仁、教室個人電腦汰舊換新3台:
1.購置日期：109.5.7，設置於R513教室使用
2.109.8.13，設置於R303辦公室林思騏老師使用
3.108.2.22，設置於R303辦公室新聘老師使用</t>
  </si>
  <si>
    <t>教專學程汰舊換新1台：
購置日期：108.2.22，設置於R303辦公室，主任使用</t>
  </si>
  <si>
    <t>測統所</t>
  </si>
  <si>
    <t>資統所汰換電腦2台，購置日期105.04.06，設置於B501、B503資統所教學使用</t>
  </si>
  <si>
    <t>人文學院合計</t>
  </si>
  <si>
    <t>諮心系</t>
  </si>
  <si>
    <t>汰舊換新，購置日期：106.5-3台、107.5-1台、107.9-1台，放置地點：系辦公室、研究生研究室，行政用及研究生使用</t>
  </si>
  <si>
    <t>汰舊換新，購置日期：106.4，放置地點：系辦公室，行政使用</t>
  </si>
  <si>
    <t>理學院合計</t>
  </si>
  <si>
    <t>資工系</t>
  </si>
  <si>
    <t>新增電腦/教學實驗使用/放置研究生實驗室</t>
  </si>
  <si>
    <t>管理學院合計</t>
  </si>
  <si>
    <t>觀光學程</t>
  </si>
  <si>
    <t>汰換R403學生研究室桌機*2(購置時間107年2月23日)及R721教師研究室(購置時間108年4月15日)，供學生及教師使用</t>
  </si>
  <si>
    <t>平板電腦</t>
  </si>
  <si>
    <t>汰換R605已無法更新之平板電腦(購置時間104年5月21日)開會使用</t>
  </si>
  <si>
    <t>國企系</t>
  </si>
  <si>
    <t>1.汰換電腦，購置日期104.6.9，設置於國際企業學賴志松使用
2.汰換電腦，購置日期105.10.11，設置於R733國際企業學系許可達使用
3.汰換電腦，購置日期107.3.14，設置於R723國際企業學系李俊昇使用
4.汰換電腦，購置日期107.3.14，設置於R731國際企業學系李俊昇使用</t>
  </si>
  <si>
    <t>硬體總計</t>
  </si>
  <si>
    <t>年度各單位電腦軟體預算需求</t>
  </si>
  <si>
    <t>電腦軟體</t>
  </si>
  <si>
    <t>軟體名稱</t>
  </si>
  <si>
    <t>電腦教室新增軟體</t>
  </si>
  <si>
    <t>校園資訊系統擴充</t>
  </si>
  <si>
    <t>依各單位提出之新增需求評估辦理</t>
  </si>
  <si>
    <t>校園資訊系統擴充-UCAN資料整合</t>
  </si>
  <si>
    <t>辦理校務系統功能擴充，建置課程與 UCAN 職能指標對應資料庫，以利檢核學生職能診斷結果，回饋教學檢討。</t>
  </si>
  <si>
    <t>更新校園資訊系統</t>
  </si>
  <si>
    <t>依各單位需求重新規劃建置校園資訊系統，逐年編列支付
115年初步訪談及規劃300萬；116年完成雛型系統建置500萬;117年完成系統線上切換運作1400萬;118年保固200萬;119年保固200萬;120年保固200萬。共2800萬</t>
  </si>
  <si>
    <t>公版網站擴充</t>
  </si>
  <si>
    <t>1.管理者後台編輯功能優化擴充
2.使用者前臺UI友善度提升作業</t>
  </si>
  <si>
    <t>Windows server教育版</t>
  </si>
  <si>
    <t xml:space="preserve">汰換圖書館系統主機作業系統Windows Server 2022，購置日期：112.11.02 </t>
  </si>
  <si>
    <t>Windows Server OS最新版本</t>
  </si>
  <si>
    <t>1.汰換軟體(卡務系統用)-Windows Server 2022 Standard(111年購置)
2.Windows Server 標準版 2 Core 最新授權版(教育授權)12,000
3.Windows Server User CAL 最新授權版(五人版授權)15,500
4.12000+15500=27,500</t>
  </si>
  <si>
    <t>SQL Server 最新版本</t>
  </si>
  <si>
    <t>1.汰換軟體(卡務系統用)-目前為SQL 2019
2.微軟教育版SQL Server標準版2 Core最新授權版45,500
3.SQL Server User CAL 教育版最新授權版(五人版授權)10,000
4.45500+10000=55,500</t>
  </si>
  <si>
    <t>SQL Server 標準版</t>
  </si>
  <si>
    <t>汰換SQL 2019軟體，購置日期111.06.06，放置於計中機房，財管系統使用</t>
  </si>
  <si>
    <t>SQL</t>
  </si>
  <si>
    <t>汰換出納系統原2019版，計中機房超融合主機</t>
  </si>
  <si>
    <t>SQL Server 教育版最新授權版</t>
  </si>
  <si>
    <t>汰換現有2套2019版，用於保費系統資料庫、保費系統備份機及採購系統資料庫等3台伺服器主機。</t>
  </si>
  <si>
    <t>公文線上簽核整合系統</t>
  </si>
  <si>
    <t>功能擴充</t>
  </si>
  <si>
    <t>畢業生問卷平台系統功能擴充及新增需求等</t>
  </si>
  <si>
    <t xml:space="preserve">持續評估需求及系統使用情形後辦理。
</t>
  </si>
  <si>
    <t>HyLib圖書館自動化系統升級</t>
  </si>
  <si>
    <t>系統於104年購置上線至今未升級，擬更新使用者介面及運用AI推薦功能，提供師生更佳的館藏查找及閱讀分析資訊等。</t>
  </si>
  <si>
    <t>SQL系統升級更新版</t>
  </si>
  <si>
    <t>購置日:112/9/23，主計室資料庫主機(因應超融合主機需建置各自主機環境)，原SQL 2022版到期汰換</t>
  </si>
  <si>
    <t>軟體總計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</si>
</sst>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176" formatCode="&quot; &quot;#,##0.00&quot; &quot;;&quot;-&quot;#,##0.00&quot; &quot;;&quot;-&quot;00&quot; &quot;;&quot; &quot;@&quot; &quot;"/>
    <numFmt numFmtId="177" formatCode="&quot; &quot;#,##0.00&quot; &quot;;&quot;-&quot;#,##0.00&quot; &quot;;&quot; -&quot;00&quot; &quot;;&quot; &quot;@&quot; &quot;"/>
    <numFmt numFmtId="178" formatCode="&quot; &quot;* #,##0.00&quot; &quot;;&quot;-&quot;* #,##0.00&quot; &quot;;&quot; &quot;* &quot;-&quot;#&quot; &quot;;&quot; &quot;@&quot; &quot;"/>
    <numFmt numFmtId="179" formatCode="&quot; &quot;0&quot; &quot;;&quot; \\\-&quot;0&quot; &quot;;&quot; - &quot;;&quot; &quot;@&quot; &quot;"/>
    <numFmt numFmtId="180" formatCode="&quot; &quot;#,##0.00&quot; &quot;;&quot; \\\-&quot;#,##0.00&quot; &quot;;&quot;-&quot;00&quot; &quot;;&quot; &quot;@&quot; &quot;"/>
    <numFmt numFmtId="181" formatCode="[$$-404]#,##0.00&quot; &quot;;&quot;-&quot;[$$-404]#,##0.00&quot; &quot;;[$$-404]&quot;-&quot;00&quot; &quot;;&quot; &quot;@&quot; &quot;"/>
    <numFmt numFmtId="182" formatCode="&quot; &quot;&quot;$&quot;#,##0.00&quot; &quot;;&quot;-&quot;&quot;$&quot;#,##0.00&quot; &quot;;&quot; &quot;&quot;$&quot;&quot;-&quot;00&quot; &quot;;&quot; &quot;@&quot; &quot;"/>
    <numFmt numFmtId="183" formatCode="&quot; \&quot;0&quot; &quot;;&quot; \\\\-&quot;0&quot; &quot;;&quot; \- &quot;;&quot; &quot;@&quot; &quot;"/>
    <numFmt numFmtId="184" formatCode="&quot; \&quot;#,##0.00&quot; &quot;;&quot; \\\\-&quot;#,##0.00&quot; &quot;;&quot; \-&quot;00&quot; &quot;;&quot; &quot;@&quot; &quot;"/>
    <numFmt numFmtId="185" formatCode="0&quot; &quot;;[Red]&quot;(&quot;0&quot;)&quot;"/>
    <numFmt numFmtId="186" formatCode="&quot; &quot;0&quot; &quot;;&quot;-&quot;0&quot; &quot;;&quot; - &quot;;&quot; &quot;@&quot; &quot;"/>
    <numFmt numFmtId="187" formatCode="&quot; &quot;0&quot; &quot;;&quot;-&quot;0&quot; &quot;;&quot;-&quot;00&quot; &quot;;&quot; &quot;@&quot; &quot;"/>
    <numFmt numFmtId="188" formatCode="0&quot; &quot;"/>
    <numFmt numFmtId="189" formatCode="&quot; &quot;#,##0&quot; &quot;;&quot;-&quot;#,##0&quot; &quot;;&quot;-&quot;00&quot; &quot;;&quot; &quot;@&quot; &quot;"/>
    <numFmt numFmtId="190" formatCode="&quot; &quot;#,##0&quot; &quot;;&quot;-&quot;#,##0&quot; &quot;;&quot; - &quot;;&quot; &quot;@&quot; &quot;"/>
    <numFmt numFmtId="191" formatCode="&quot; &quot;#,##0&quot; &quot;;&quot;-&quot;#,##0&quot; &quot;;&quot; -&quot;00&quot; &quot;;&quot; &quot;@&quot; &quot;"/>
    <numFmt numFmtId="192" formatCode="&quot;$&quot;#,##0&quot; &quot;;[Red]&quot;(&quot;&quot;$&quot;#,##0&quot;)&quot;"/>
    <numFmt numFmtId="193" formatCode="#,##0&quot; &quot;;[Red]&quot;(&quot;#,##0&quot;)&quot;"/>
    <numFmt numFmtId="194" formatCode="&quot; &quot;* #,##0&quot; &quot;;&quot;-&quot;* #,##0&quot; &quot;;&quot; &quot;* &quot;-&quot;#&quot; &quot;;&quot; &quot;@&quot; &quot;"/>
    <numFmt numFmtId="195" formatCode="0&quot; &quot;;&quot;(&quot;0&quot;)&quot;"/>
    <numFmt numFmtId="196" formatCode="#,##0&quot; &quot;"/>
    <numFmt numFmtId="197" formatCode="0&quot; &quot;;&quot;-&quot;0&quot; &quot;;&quot;-&quot;00&quot; &quot;;@&quot; &quot;"/>
    <numFmt numFmtId="198" formatCode="&quot; &quot;* #,##0&quot; &quot;;&quot;-&quot;* #,##0&quot; &quot;;&quot; &quot;* &quot;- &quot;;&quot; &quot;@&quot; &quot;"/>
    <numFmt numFmtId="199" formatCode="&quot; &quot;#,##0.0&quot; &quot;;&quot;-&quot;#,##0.0&quot; &quot;;&quot;-&quot;00&quot; &quot;;&quot; &quot;@&quot; &quot;"/>
  </numFmts>
  <fonts count="73">
    <font>
      <sz val="12"/>
      <color rgb="FF000000"/>
      <name val="新細明體"/>
      <family val="1"/>
      <charset val="136"/>
    </font>
    <font>
      <sz val="12"/>
      <color rgb="FF000000"/>
      <name val="新細明體"/>
      <family val="1"/>
      <charset val="136"/>
    </font>
    <font>
      <sz val="12"/>
      <color rgb="FF000000"/>
      <name val="Times New Roman"/>
      <family val="1"/>
    </font>
    <font>
      <sz val="12"/>
      <color rgb="FF993300"/>
      <name val="新細明體"/>
      <family val="1"/>
      <charset val="136"/>
    </font>
    <font>
      <b/>
      <sz val="12"/>
      <color rgb="FF000000"/>
      <name val="新細明體"/>
      <family val="1"/>
      <charset val="136"/>
    </font>
    <font>
      <sz val="12"/>
      <color rgb="FF800080"/>
      <name val="新細明體"/>
      <family val="1"/>
      <charset val="136"/>
    </font>
    <font>
      <sz val="12"/>
      <color rgb="FF008000"/>
      <name val="新細明體"/>
      <family val="1"/>
      <charset val="136"/>
    </font>
    <font>
      <b/>
      <sz val="15"/>
      <color rgb="FF003366"/>
      <name val="新細明體"/>
      <family val="1"/>
      <charset val="136"/>
    </font>
    <font>
      <b/>
      <sz val="13"/>
      <color rgb="FF003366"/>
      <name val="新細明體"/>
      <family val="1"/>
      <charset val="136"/>
    </font>
    <font>
      <b/>
      <sz val="11"/>
      <color rgb="FF003366"/>
      <name val="新細明體"/>
      <family val="1"/>
      <charset val="136"/>
    </font>
    <font>
      <b/>
      <sz val="18"/>
      <color rgb="FF003366"/>
      <name val="新細明體"/>
      <family val="1"/>
      <charset val="136"/>
    </font>
    <font>
      <b/>
      <sz val="12"/>
      <color rgb="FFFFFFFF"/>
      <name val="新細明體"/>
      <family val="1"/>
      <charset val="136"/>
    </font>
    <font>
      <b/>
      <sz val="12"/>
      <color rgb="FFFF9900"/>
      <name val="新細明體"/>
      <family val="1"/>
      <charset val="136"/>
    </font>
    <font>
      <i/>
      <sz val="12"/>
      <color rgb="FF808080"/>
      <name val="新細明體"/>
      <family val="1"/>
      <charset val="136"/>
    </font>
    <font>
      <sz val="12"/>
      <color rgb="FFFF0000"/>
      <name val="新細明體"/>
      <family val="1"/>
      <charset val="136"/>
    </font>
    <font>
      <u/>
      <sz val="12"/>
      <color rgb="FF0000FF"/>
      <name val="新細明體"/>
      <family val="1"/>
      <charset val="136"/>
    </font>
    <font>
      <sz val="12"/>
      <color rgb="FFFFFFFF"/>
      <name val="新細明體"/>
      <family val="1"/>
      <charset val="136"/>
    </font>
    <font>
      <sz val="12"/>
      <color rgb="FF333399"/>
      <name val="新細明體"/>
      <family val="1"/>
      <charset val="136"/>
    </font>
    <font>
      <b/>
      <sz val="12"/>
      <color rgb="FF333333"/>
      <name val="新細明體"/>
      <family val="1"/>
      <charset val="136"/>
    </font>
    <font>
      <sz val="12"/>
      <color rgb="FFFF9900"/>
      <name val="新細明體"/>
      <family val="1"/>
      <charset val="136"/>
    </font>
    <font>
      <sz val="12"/>
      <color rgb="FF000000"/>
      <name val="掉葡羹"/>
      <charset val="136"/>
    </font>
    <font>
      <sz val="12"/>
      <color rgb="FF000000"/>
      <name val="微軟正黑體"/>
      <family val="2"/>
      <charset val="136"/>
    </font>
    <font>
      <u/>
      <sz val="16"/>
      <color rgb="FF000000"/>
      <name val="微軟正黑體"/>
      <family val="2"/>
      <charset val="136"/>
    </font>
    <font>
      <sz val="14"/>
      <color rgb="FF000000"/>
      <name val="微軟正黑體"/>
      <family val="2"/>
      <charset val="136"/>
    </font>
    <font>
      <b/>
      <sz val="12"/>
      <color rgb="FF000000"/>
      <name val="微軟正黑體"/>
      <family val="2"/>
      <charset val="136"/>
    </font>
    <font>
      <sz val="12"/>
      <color rgb="FFFF0000"/>
      <name val="微軟正黑體"/>
      <family val="2"/>
      <charset val="136"/>
    </font>
    <font>
      <b/>
      <sz val="10"/>
      <color rgb="FFFF0000"/>
      <name val="微軟正黑體"/>
      <family val="2"/>
      <charset val="136"/>
    </font>
    <font>
      <sz val="8"/>
      <color rgb="FFA6A6A6"/>
      <name val="微軟正黑體"/>
      <family val="2"/>
      <charset val="136"/>
    </font>
    <font>
      <b/>
      <sz val="12"/>
      <color rgb="FFFF0000"/>
      <name val="微軟正黑體"/>
      <family val="2"/>
      <charset val="136"/>
    </font>
    <font>
      <b/>
      <u/>
      <sz val="12"/>
      <color rgb="FFFF0000"/>
      <name val="微軟正黑體"/>
      <family val="2"/>
      <charset val="136"/>
    </font>
    <font>
      <u/>
      <sz val="12"/>
      <color rgb="FF000000"/>
      <name val="微軟正黑體"/>
      <family val="2"/>
      <charset val="136"/>
    </font>
    <font>
      <sz val="9"/>
      <name val="新細明體"/>
      <family val="1"/>
      <charset val="136"/>
    </font>
    <font>
      <sz val="20"/>
      <color rgb="FF000000"/>
      <name val="新細明體"/>
      <family val="1"/>
      <charset val="136"/>
    </font>
    <font>
      <sz val="12"/>
      <color rgb="FF000000"/>
      <name val="標楷體"/>
      <family val="4"/>
      <charset val="136"/>
    </font>
    <font>
      <sz val="11"/>
      <color rgb="FF000000"/>
      <name val="新細明體"/>
      <family val="1"/>
      <charset val="136"/>
    </font>
    <font>
      <u/>
      <sz val="26"/>
      <color rgb="FF000000"/>
      <name val="標楷體"/>
      <family val="4"/>
      <charset val="136"/>
    </font>
    <font>
      <sz val="16"/>
      <color rgb="FF000000"/>
      <name val="新細明體"/>
      <family val="1"/>
      <charset val="136"/>
    </font>
    <font>
      <sz val="24"/>
      <color rgb="FF000000"/>
      <name val="標楷體"/>
      <family val="4"/>
      <charset val="136"/>
    </font>
    <font>
      <b/>
      <sz val="16"/>
      <color rgb="FF000000"/>
      <name val="標楷體"/>
      <family val="4"/>
      <charset val="136"/>
    </font>
    <font>
      <b/>
      <sz val="11"/>
      <color rgb="FF000000"/>
      <name val="標楷體"/>
      <family val="4"/>
      <charset val="136"/>
    </font>
    <font>
      <b/>
      <sz val="18"/>
      <color rgb="FF000000"/>
      <name val="標楷體"/>
      <family val="4"/>
      <charset val="136"/>
    </font>
    <font>
      <sz val="18"/>
      <color rgb="FF000000"/>
      <name val="標楷體"/>
      <family val="4"/>
      <charset val="136"/>
    </font>
    <font>
      <sz val="20"/>
      <color rgb="FF000000"/>
      <name val="標楷體"/>
      <family val="4"/>
      <charset val="136"/>
    </font>
    <font>
      <b/>
      <sz val="16"/>
      <color rgb="FF000000"/>
      <name val="新細明體"/>
      <family val="1"/>
      <charset val="136"/>
    </font>
    <font>
      <sz val="16"/>
      <color rgb="FF000000"/>
      <name val="標楷體"/>
      <family val="4"/>
      <charset val="136"/>
    </font>
    <font>
      <sz val="14"/>
      <color rgb="FF000000"/>
      <name val="新細明體"/>
      <family val="1"/>
      <charset val="136"/>
    </font>
    <font>
      <sz val="22"/>
      <color rgb="FF000000"/>
      <name val="標楷體"/>
      <family val="4"/>
      <charset val="136"/>
    </font>
    <font>
      <sz val="15"/>
      <color rgb="FF000000"/>
      <name val="標楷體"/>
      <family val="4"/>
      <charset val="136"/>
    </font>
    <font>
      <sz val="13"/>
      <color rgb="FF000000"/>
      <name val="標楷體"/>
      <family val="4"/>
      <charset val="136"/>
    </font>
    <font>
      <b/>
      <sz val="20"/>
      <color rgb="FF000000"/>
      <name val="標楷體"/>
      <family val="4"/>
      <charset val="136"/>
    </font>
    <font>
      <b/>
      <sz val="14"/>
      <color rgb="FF000000"/>
      <name val="微軟正黑體"/>
      <family val="2"/>
      <charset val="136"/>
    </font>
    <font>
      <sz val="16"/>
      <color rgb="FF000000"/>
      <name val="微軟正黑體"/>
      <family val="2"/>
      <charset val="136"/>
    </font>
    <font>
      <b/>
      <sz val="14"/>
      <color rgb="FF008080"/>
      <name val="微軟正黑體"/>
      <family val="2"/>
      <charset val="136"/>
    </font>
    <font>
      <sz val="8"/>
      <color rgb="FF808080"/>
      <name val="微軟正黑體"/>
      <family val="2"/>
      <charset val="136"/>
    </font>
    <font>
      <u/>
      <sz val="18"/>
      <color rgb="FF000000"/>
      <name val="微軟正黑體"/>
      <family val="2"/>
      <charset val="136"/>
    </font>
    <font>
      <sz val="14"/>
      <color rgb="FFFF0000"/>
      <name val="微軟正黑體"/>
      <family val="2"/>
      <charset val="136"/>
    </font>
    <font>
      <b/>
      <sz val="11"/>
      <color rgb="FFFF0000"/>
      <name val="微軟正黑體"/>
      <family val="2"/>
      <charset val="136"/>
    </font>
    <font>
      <sz val="9"/>
      <color rgb="FF808080"/>
      <name val="微軟正黑體"/>
      <family val="2"/>
      <charset val="136"/>
    </font>
    <font>
      <sz val="18"/>
      <color rgb="FF000000"/>
      <name val="微軟正黑體"/>
      <family val="2"/>
      <charset val="136"/>
    </font>
    <font>
      <sz val="13"/>
      <color rgb="FF000000"/>
      <name val="微軟正黑體"/>
      <family val="2"/>
      <charset val="136"/>
    </font>
    <font>
      <b/>
      <sz val="13"/>
      <color rgb="FF000000"/>
      <name val="微軟正黑體"/>
      <family val="2"/>
      <charset val="136"/>
    </font>
    <font>
      <sz val="13"/>
      <color rgb="FFFF0000"/>
      <name val="微軟正黑體"/>
      <family val="2"/>
      <charset val="136"/>
    </font>
    <font>
      <b/>
      <u/>
      <sz val="14"/>
      <color rgb="FFFF0000"/>
      <name val="微軟正黑體"/>
      <family val="2"/>
      <charset val="136"/>
    </font>
    <font>
      <u/>
      <sz val="20"/>
      <color rgb="FF000000"/>
      <name val="標楷體"/>
      <family val="4"/>
      <charset val="136"/>
    </font>
    <font>
      <sz val="14"/>
      <color rgb="FF000000"/>
      <name val="標楷體"/>
      <family val="4"/>
      <charset val="136"/>
    </font>
    <font>
      <sz val="8"/>
      <color rgb="FF000000"/>
      <name val="標楷體"/>
      <family val="4"/>
      <charset val="136"/>
    </font>
    <font>
      <sz val="9"/>
      <color rgb="FF000000"/>
      <name val="標楷體"/>
      <family val="4"/>
      <charset val="136"/>
    </font>
    <font>
      <sz val="16"/>
      <color rgb="FFFF0000"/>
      <name val="標楷體"/>
      <family val="4"/>
      <charset val="136"/>
    </font>
    <font>
      <b/>
      <sz val="12"/>
      <color rgb="FF000000"/>
      <name val="標楷體"/>
      <family val="4"/>
      <charset val="136"/>
    </font>
    <font>
      <sz val="10"/>
      <color rgb="FF000000"/>
      <name val="標楷體"/>
      <family val="4"/>
      <charset val="136"/>
    </font>
    <font>
      <sz val="11"/>
      <color rgb="FF000000"/>
      <name val="標楷體"/>
      <family val="4"/>
      <charset val="136"/>
    </font>
    <font>
      <u/>
      <sz val="24"/>
      <color rgb="FF000000"/>
      <name val="標楷體"/>
      <family val="4"/>
      <charset val="136"/>
    </font>
    <font>
      <b/>
      <sz val="14"/>
      <color rgb="FF000000"/>
      <name val="標楷體"/>
      <family val="4"/>
      <charset val="136"/>
    </font>
  </fonts>
  <fills count="27">
    <fill>
      <patternFill patternType="none"/>
    </fill>
    <fill>
      <patternFill patternType="gray125"/>
    </fill>
    <fill>
      <patternFill patternType="solid">
        <fgColor rgb="FFFFFF99"/>
        <bgColor rgb="FFFFFF99"/>
      </patternFill>
    </fill>
    <fill>
      <patternFill patternType="solid">
        <fgColor rgb="FFFFFFCC"/>
        <bgColor rgb="FFFFFFCC"/>
      </patternFill>
    </fill>
    <fill>
      <patternFill patternType="solid">
        <fgColor rgb="FFFF99CC"/>
        <bgColor rgb="FFFF99CC"/>
      </patternFill>
    </fill>
    <fill>
      <patternFill patternType="solid">
        <fgColor rgb="FFCCFFCC"/>
        <bgColor rgb="FFCCFFCC"/>
      </patternFill>
    </fill>
    <fill>
      <patternFill patternType="solid">
        <fgColor rgb="FF969696"/>
        <bgColor rgb="FF969696"/>
      </patternFill>
    </fill>
    <fill>
      <patternFill patternType="solid">
        <fgColor rgb="FFC0C0C0"/>
        <bgColor rgb="FFC0C0C0"/>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800080"/>
        <bgColor rgb="FF800080"/>
      </patternFill>
    </fill>
    <fill>
      <patternFill patternType="solid">
        <fgColor rgb="FF33CCCC"/>
        <bgColor rgb="FF33CCCC"/>
      </patternFill>
    </fill>
    <fill>
      <patternFill patternType="solid">
        <fgColor rgb="FFFF6600"/>
        <bgColor rgb="FFFF6600"/>
      </patternFill>
    </fill>
    <fill>
      <patternFill patternType="solid">
        <fgColor rgb="FFFFCC99"/>
        <bgColor rgb="FFFFCC99"/>
      </patternFill>
    </fill>
    <fill>
      <patternFill patternType="solid">
        <fgColor rgb="FFCCCCFF"/>
        <bgColor rgb="FFCCCCFF"/>
      </patternFill>
    </fill>
    <fill>
      <patternFill patternType="solid">
        <fgColor rgb="FFCC99FF"/>
        <bgColor rgb="FFCC99FF"/>
      </patternFill>
    </fill>
    <fill>
      <patternFill patternType="solid">
        <fgColor rgb="FFCCFFFF"/>
        <bgColor rgb="FFCCFFFF"/>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FF9900"/>
        <bgColor rgb="FFFF9900"/>
      </patternFill>
    </fill>
    <fill>
      <patternFill patternType="solid">
        <fgColor rgb="FFFFFFFF"/>
        <bgColor rgb="FFFFFFFF"/>
      </patternFill>
    </fill>
    <fill>
      <patternFill patternType="solid">
        <fgColor rgb="FFE2EFDA"/>
        <bgColor rgb="FFE2EFDA"/>
      </patternFill>
    </fill>
    <fill>
      <patternFill patternType="solid">
        <fgColor rgb="FFD9D9D9"/>
        <bgColor rgb="FFD9D9D9"/>
      </patternFill>
    </fill>
  </fills>
  <borders count="36">
    <border>
      <left/>
      <right/>
      <top/>
      <bottom/>
      <diagonal/>
    </border>
    <border>
      <left style="thin">
        <color rgb="FFC0C0C0"/>
      </left>
      <right style="thin">
        <color rgb="FFC0C0C0"/>
      </right>
      <top style="thin">
        <color rgb="FFC0C0C0"/>
      </top>
      <bottom style="thin">
        <color rgb="FFC0C0C0"/>
      </bottom>
      <diagonal/>
    </border>
    <border>
      <left/>
      <right/>
      <top style="thin">
        <color rgb="FF333399"/>
      </top>
      <bottom style="thin">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thin">
        <color rgb="FF333333"/>
      </left>
      <right style="thin">
        <color rgb="FF333333"/>
      </right>
      <top style="thin">
        <color rgb="FF333333"/>
      </top>
      <bottom style="thin">
        <color rgb="FF333333"/>
      </bottom>
      <diagonal/>
    </border>
    <border>
      <left style="thin">
        <color rgb="FF808080"/>
      </left>
      <right style="thin">
        <color rgb="FF808080"/>
      </right>
      <top style="thin">
        <color rgb="FF808080"/>
      </top>
      <bottom style="thin">
        <color rgb="FF808080"/>
      </bottom>
      <diagonal/>
    </border>
    <border>
      <left/>
      <right/>
      <top/>
      <bottom style="thin">
        <color rgb="FFFF99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right style="thin">
        <color rgb="FF000000"/>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medium">
        <color rgb="FF000000"/>
      </bottom>
      <diagonal/>
    </border>
    <border>
      <left/>
      <right style="medium">
        <color rgb="FF000000"/>
      </right>
      <top/>
      <bottom style="medium">
        <color rgb="FF000000"/>
      </bottom>
      <diagonal/>
    </border>
    <border>
      <left/>
      <right style="medium">
        <color rgb="FF000000"/>
      </right>
      <top style="thin">
        <color rgb="FF000000"/>
      </top>
      <bottom/>
      <diagonal/>
    </border>
  </borders>
  <cellStyleXfs count="199">
    <xf numFmtId="0" fontId="0" fillId="0" borderId="0"/>
    <xf numFmtId="176" fontId="1" fillId="0" borderId="0" applyFont="0" applyBorder="0" applyProtection="0"/>
    <xf numFmtId="0" fontId="9" fillId="0" borderId="5" applyNumberFormat="0" applyProtection="0"/>
    <xf numFmtId="0" fontId="9" fillId="0" borderId="0" applyNumberFormat="0" applyBorder="0" applyProtection="0"/>
    <xf numFmtId="0" fontId="6" fillId="5" borderId="0" applyNumberFormat="0" applyBorder="0" applyProtection="0"/>
    <xf numFmtId="0" fontId="5" fillId="4" borderId="0" applyNumberFormat="0" applyBorder="0" applyProtection="0"/>
    <xf numFmtId="0" fontId="3" fillId="2" borderId="0" applyNumberFormat="0" applyBorder="0" applyProtection="0"/>
    <xf numFmtId="0" fontId="17" fillId="14" borderId="7" applyNumberFormat="0" applyProtection="0"/>
    <xf numFmtId="0" fontId="18" fillId="7" borderId="6" applyNumberFormat="0" applyProtection="0"/>
    <xf numFmtId="0" fontId="12" fillId="7" borderId="7" applyNumberFormat="0" applyProtection="0"/>
    <xf numFmtId="0" fontId="19" fillId="0" borderId="8" applyNumberFormat="0" applyProtection="0"/>
    <xf numFmtId="0" fontId="11" fillId="6" borderId="6" applyNumberFormat="0" applyProtection="0"/>
    <xf numFmtId="0" fontId="14" fillId="0" borderId="0" applyNumberFormat="0" applyBorder="0" applyProtection="0"/>
    <xf numFmtId="0" fontId="13" fillId="0" borderId="0" applyNumberFormat="0" applyBorder="0" applyProtection="0"/>
    <xf numFmtId="0" fontId="4" fillId="0" borderId="2" applyNumberFormat="0" applyProtection="0"/>
    <xf numFmtId="0" fontId="16" fillId="8" borderId="0" applyNumberFormat="0" applyBorder="0" applyProtection="0"/>
    <xf numFmtId="0" fontId="1" fillId="15" borderId="0" applyNumberFormat="0" applyFont="0" applyBorder="0" applyProtection="0"/>
    <xf numFmtId="0" fontId="1" fillId="18" borderId="0" applyNumberFormat="0" applyFont="0" applyBorder="0" applyProtection="0"/>
    <xf numFmtId="0" fontId="16" fillId="22" borderId="0" applyNumberFormat="0" applyBorder="0" applyProtection="0"/>
    <xf numFmtId="0" fontId="16" fillId="9" borderId="0" applyNumberFormat="0" applyBorder="0" applyProtection="0"/>
    <xf numFmtId="0" fontId="1" fillId="4" borderId="0" applyNumberFormat="0" applyFont="0" applyBorder="0" applyProtection="0"/>
    <xf numFmtId="0" fontId="1" fillId="19" borderId="0" applyNumberFormat="0" applyFont="0" applyBorder="0" applyProtection="0"/>
    <xf numFmtId="0" fontId="16" fillId="19" borderId="0" applyNumberFormat="0" applyBorder="0" applyProtection="0"/>
    <xf numFmtId="0" fontId="16" fillId="10" borderId="0" applyNumberFormat="0" applyBorder="0" applyProtection="0"/>
    <xf numFmtId="0" fontId="1" fillId="5" borderId="0" applyNumberFormat="0" applyFont="0" applyBorder="0" applyProtection="0"/>
    <xf numFmtId="0" fontId="1" fillId="20" borderId="0" applyNumberFormat="0" applyFont="0" applyBorder="0" applyProtection="0"/>
    <xf numFmtId="0" fontId="16" fillId="20" borderId="0" applyNumberFormat="0" applyBorder="0" applyProtection="0"/>
    <xf numFmtId="0" fontId="16" fillId="11" borderId="0" applyNumberFormat="0" applyBorder="0" applyProtection="0"/>
    <xf numFmtId="0" fontId="1" fillId="16" borderId="0" applyNumberFormat="0" applyFont="0" applyBorder="0" applyProtection="0"/>
    <xf numFmtId="0" fontId="1" fillId="16" borderId="0" applyNumberFormat="0" applyFont="0" applyBorder="0" applyProtection="0"/>
    <xf numFmtId="0" fontId="16" fillId="11" borderId="0" applyNumberFormat="0" applyBorder="0" applyProtection="0"/>
    <xf numFmtId="0" fontId="16" fillId="12" borderId="0" applyNumberFormat="0" applyBorder="0" applyProtection="0"/>
    <xf numFmtId="0" fontId="1" fillId="17" borderId="0" applyNumberFormat="0" applyFont="0" applyBorder="0" applyProtection="0"/>
    <xf numFmtId="0" fontId="1" fillId="18" borderId="0" applyNumberFormat="0" applyFont="0" applyBorder="0" applyProtection="0"/>
    <xf numFmtId="0" fontId="16" fillId="12" borderId="0" applyNumberFormat="0" applyBorder="0" applyProtection="0"/>
    <xf numFmtId="0" fontId="16" fillId="13" borderId="0" applyNumberFormat="0" applyBorder="0" applyProtection="0"/>
    <xf numFmtId="0" fontId="1" fillId="14" borderId="0" applyNumberFormat="0" applyFont="0" applyBorder="0" applyProtection="0"/>
    <xf numFmtId="0" fontId="1" fillId="21" borderId="0" applyNumberFormat="0" applyFont="0" applyBorder="0" applyProtection="0"/>
    <xf numFmtId="0" fontId="16" fillId="23"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2" fillId="0" borderId="0" applyNumberForma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xf numFmtId="0" fontId="1" fillId="0" borderId="0" applyNumberFormat="0" applyFont="0" applyBorder="0" applyProtection="0">
      <alignment vertical="center"/>
    </xf>
    <xf numFmtId="0" fontId="1" fillId="0" borderId="0" applyNumberFormat="0" applyFont="0" applyBorder="0" applyProtection="0"/>
    <xf numFmtId="0" fontId="3" fillId="2" borderId="0" applyNumberFormat="0" applyBorder="0" applyProtection="0"/>
    <xf numFmtId="0" fontId="1" fillId="3" borderId="1" applyNumberFormat="0" applyFont="0" applyProtection="0"/>
    <xf numFmtId="176" fontId="1" fillId="0" borderId="0" applyFont="0" applyBorder="0" applyProtection="0"/>
    <xf numFmtId="176" fontId="1" fillId="0" borderId="0" applyFont="0" applyBorder="0" applyProtection="0"/>
    <xf numFmtId="176" fontId="1" fillId="0" borderId="0" applyFont="0" applyBorder="0" applyProtection="0"/>
    <xf numFmtId="176" fontId="1" fillId="0" borderId="0" applyFont="0" applyBorder="0" applyProtection="0"/>
    <xf numFmtId="177" fontId="1"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4" fillId="0" borderId="2" applyNumberFormat="0" applyProtection="0"/>
    <xf numFmtId="0" fontId="5" fillId="4" borderId="0" applyNumberFormat="0" applyBorder="0" applyProtection="0"/>
    <xf numFmtId="0" fontId="6" fillId="5" borderId="0" applyNumberFormat="0" applyBorder="0" applyProtection="0"/>
    <xf numFmtId="179" fontId="1" fillId="0" borderId="0" applyFont="0" applyBorder="0" applyProtection="0"/>
    <xf numFmtId="180" fontId="1" fillId="0" borderId="0" applyFont="0" applyBorder="0" applyProtection="0"/>
    <xf numFmtId="0" fontId="7" fillId="0" borderId="3" applyNumberFormat="0" applyProtection="0"/>
    <xf numFmtId="0" fontId="8" fillId="0" borderId="4" applyNumberFormat="0" applyProtection="0"/>
    <xf numFmtId="0" fontId="9" fillId="0" borderId="5" applyNumberFormat="0" applyProtection="0"/>
    <xf numFmtId="0" fontId="9" fillId="0" borderId="0" applyNumberFormat="0" applyBorder="0" applyProtection="0"/>
    <xf numFmtId="0" fontId="10" fillId="0" borderId="0" applyNumberFormat="0" applyBorder="0" applyProtection="0"/>
    <xf numFmtId="0" fontId="11" fillId="6" borderId="6" applyNumberFormat="0" applyProtection="0"/>
    <xf numFmtId="0" fontId="12" fillId="7" borderId="7" applyNumberFormat="0" applyProtection="0"/>
    <xf numFmtId="0" fontId="13" fillId="0" borderId="0" applyNumberFormat="0" applyBorder="0" applyProtection="0"/>
    <xf numFmtId="0" fontId="14" fillId="0" borderId="0" applyNumberFormat="0" applyBorder="0" applyProtection="0"/>
    <xf numFmtId="181" fontId="1" fillId="0" borderId="0" applyFont="0" applyBorder="0" applyProtection="0"/>
    <xf numFmtId="181" fontId="1" fillId="0" borderId="0" applyFont="0" applyBorder="0" applyProtection="0"/>
    <xf numFmtId="182" fontId="1" fillId="0" borderId="0" applyFont="0" applyFill="0" applyBorder="0" applyAlignment="0" applyProtection="0"/>
    <xf numFmtId="0" fontId="15" fillId="0" borderId="0" applyNumberFormat="0" applyBorder="0" applyProtection="0"/>
    <xf numFmtId="0" fontId="16" fillId="8" borderId="0" applyNumberFormat="0" applyBorder="0" applyProtection="0"/>
    <xf numFmtId="0" fontId="16" fillId="9" borderId="0" applyNumberFormat="0" applyBorder="0" applyProtection="0"/>
    <xf numFmtId="0" fontId="16" fillId="10" borderId="0" applyNumberFormat="0" applyBorder="0" applyProtection="0"/>
    <xf numFmtId="0" fontId="16" fillId="11" borderId="0" applyNumberFormat="0" applyBorder="0" applyProtection="0"/>
    <xf numFmtId="0" fontId="16" fillId="12" borderId="0" applyNumberFormat="0" applyBorder="0" applyProtection="0"/>
    <xf numFmtId="0" fontId="16" fillId="13" borderId="0" applyNumberFormat="0" applyBorder="0" applyProtection="0"/>
    <xf numFmtId="0" fontId="17" fillId="14" borderId="7" applyNumberFormat="0" applyProtection="0"/>
    <xf numFmtId="0" fontId="18" fillId="7" borderId="6" applyNumberFormat="0" applyProtection="0"/>
    <xf numFmtId="0" fontId="19" fillId="0" borderId="8" applyNumberFormat="0" applyProtection="0"/>
    <xf numFmtId="183" fontId="1" fillId="0" borderId="0" applyFont="0" applyBorder="0" applyProtection="0"/>
    <xf numFmtId="184" fontId="1" fillId="0" borderId="0" applyFont="0" applyBorder="0" applyProtection="0"/>
    <xf numFmtId="0" fontId="1" fillId="15" borderId="0" applyNumberFormat="0" applyFont="0" applyBorder="0" applyProtection="0"/>
    <xf numFmtId="0" fontId="1" fillId="4" borderId="0" applyNumberFormat="0" applyFont="0" applyBorder="0" applyProtection="0"/>
    <xf numFmtId="0" fontId="1" fillId="5" borderId="0" applyNumberFormat="0" applyFont="0" applyBorder="0" applyProtection="0"/>
    <xf numFmtId="0" fontId="1" fillId="16" borderId="0" applyNumberFormat="0" applyFont="0" applyBorder="0" applyProtection="0"/>
    <xf numFmtId="0" fontId="1" fillId="17" borderId="0" applyNumberFormat="0" applyFont="0" applyBorder="0" applyProtection="0"/>
    <xf numFmtId="0" fontId="1" fillId="14" borderId="0" applyNumberFormat="0" applyFont="0" applyBorder="0" applyProtection="0"/>
    <xf numFmtId="0" fontId="1" fillId="18" borderId="0" applyNumberFormat="0" applyFont="0" applyBorder="0" applyProtection="0"/>
    <xf numFmtId="0" fontId="1" fillId="19" borderId="0" applyNumberFormat="0" applyFont="0" applyBorder="0" applyProtection="0"/>
    <xf numFmtId="0" fontId="1" fillId="20" borderId="0" applyNumberFormat="0" applyFont="0" applyBorder="0" applyProtection="0"/>
    <xf numFmtId="0" fontId="1" fillId="16" borderId="0" applyNumberFormat="0" applyFont="0" applyBorder="0" applyProtection="0"/>
    <xf numFmtId="0" fontId="1" fillId="18" borderId="0" applyNumberFormat="0" applyFont="0" applyBorder="0" applyProtection="0"/>
    <xf numFmtId="0" fontId="1" fillId="21" borderId="0" applyNumberFormat="0" applyFont="0" applyBorder="0" applyProtection="0"/>
    <xf numFmtId="0" fontId="16" fillId="22" borderId="0" applyNumberFormat="0" applyBorder="0" applyProtection="0"/>
    <xf numFmtId="0" fontId="16" fillId="19" borderId="0" applyNumberFormat="0" applyBorder="0" applyProtection="0"/>
    <xf numFmtId="0" fontId="16" fillId="20" borderId="0" applyNumberFormat="0" applyBorder="0" applyProtection="0"/>
    <xf numFmtId="0" fontId="16" fillId="11" borderId="0" applyNumberFormat="0" applyBorder="0" applyProtection="0"/>
    <xf numFmtId="0" fontId="16" fillId="12" borderId="0" applyNumberFormat="0" applyBorder="0" applyProtection="0"/>
    <xf numFmtId="0" fontId="16" fillId="23" borderId="0" applyNumberFormat="0" applyBorder="0" applyProtection="0"/>
    <xf numFmtId="0" fontId="20" fillId="0" borderId="0" applyNumberFormat="0" applyBorder="0" applyProtection="0"/>
    <xf numFmtId="0" fontId="2" fillId="0" borderId="0" applyNumberFormat="0" applyBorder="0" applyProtection="0">
      <alignment vertical="center"/>
    </xf>
  </cellStyleXfs>
  <cellXfs count="327">
    <xf numFmtId="0" fontId="0" fillId="0" borderId="0" xfId="0"/>
    <xf numFmtId="0" fontId="21" fillId="0" borderId="0" xfId="0" applyFont="1" applyAlignment="1">
      <alignment horizontal="left"/>
    </xf>
    <xf numFmtId="0" fontId="21" fillId="0" borderId="0" xfId="0" applyFont="1"/>
    <xf numFmtId="187" fontId="21" fillId="0" borderId="0" xfId="1" applyNumberFormat="1" applyFont="1" applyFill="1" applyAlignment="1"/>
    <xf numFmtId="0" fontId="23" fillId="0" borderId="0" xfId="0" applyFont="1" applyAlignment="1"/>
    <xf numFmtId="0" fontId="24" fillId="0" borderId="9" xfId="0" applyFont="1" applyBorder="1" applyAlignment="1"/>
    <xf numFmtId="0" fontId="21" fillId="0" borderId="0" xfId="0" applyFont="1" applyAlignment="1"/>
    <xf numFmtId="0" fontId="21" fillId="0" borderId="0" xfId="0" applyFont="1" applyAlignment="1">
      <alignment horizontal="right"/>
    </xf>
    <xf numFmtId="0" fontId="21" fillId="0" borderId="0" xfId="0" applyFont="1" applyAlignment="1">
      <alignment vertical="center"/>
    </xf>
    <xf numFmtId="0" fontId="21" fillId="0" borderId="9" xfId="0" applyFont="1" applyBorder="1" applyAlignment="1">
      <alignment horizontal="right" vertical="center"/>
    </xf>
    <xf numFmtId="0" fontId="21" fillId="0" borderId="13" xfId="0" applyFont="1" applyBorder="1" applyAlignment="1">
      <alignment horizontal="center" vertical="center" wrapText="1"/>
    </xf>
    <xf numFmtId="0" fontId="21" fillId="0" borderId="13" xfId="0" applyFont="1" applyBorder="1"/>
    <xf numFmtId="188" fontId="21" fillId="0" borderId="13" xfId="0" applyNumberFormat="1" applyFont="1" applyBorder="1" applyAlignment="1">
      <alignment vertical="center"/>
    </xf>
    <xf numFmtId="187" fontId="21" fillId="0" borderId="13" xfId="1" applyNumberFormat="1" applyFont="1" applyFill="1" applyBorder="1" applyAlignment="1">
      <alignment vertical="center"/>
    </xf>
    <xf numFmtId="0" fontId="21" fillId="0" borderId="14" xfId="0" applyFont="1" applyBorder="1"/>
    <xf numFmtId="0" fontId="27" fillId="0" borderId="13" xfId="0" applyFont="1" applyBorder="1"/>
    <xf numFmtId="0" fontId="21" fillId="0" borderId="14" xfId="0" applyFont="1" applyBorder="1" applyAlignment="1">
      <alignment horizontal="center" vertical="center" wrapText="1"/>
    </xf>
    <xf numFmtId="187" fontId="21" fillId="0" borderId="16" xfId="1" applyNumberFormat="1" applyFont="1" applyFill="1" applyBorder="1" applyAlignment="1">
      <alignment horizontal="left" vertical="center"/>
    </xf>
    <xf numFmtId="0" fontId="21" fillId="0" borderId="17" xfId="0" applyFont="1" applyBorder="1"/>
    <xf numFmtId="0" fontId="24" fillId="0" borderId="19" xfId="0" applyFont="1" applyBorder="1" applyAlignment="1">
      <alignment vertical="center"/>
    </xf>
    <xf numFmtId="0" fontId="24" fillId="0" borderId="0" xfId="0" applyFont="1" applyAlignment="1">
      <alignment vertical="center"/>
    </xf>
    <xf numFmtId="0" fontId="21" fillId="0" borderId="0" xfId="0" applyFont="1" applyAlignment="1">
      <alignment horizontal="center"/>
    </xf>
    <xf numFmtId="0" fontId="21" fillId="0" borderId="0" xfId="0" applyFont="1" applyAlignment="1">
      <alignment horizontal="right" vertical="top"/>
    </xf>
    <xf numFmtId="0" fontId="25" fillId="0" borderId="0" xfId="0" applyFont="1" applyAlignment="1">
      <alignment horizontal="left" vertical="top"/>
    </xf>
    <xf numFmtId="0" fontId="21" fillId="0" borderId="0" xfId="0" applyFont="1" applyAlignment="1">
      <alignment horizontal="left" vertical="top"/>
    </xf>
    <xf numFmtId="0" fontId="22" fillId="0" borderId="0" xfId="0" applyFont="1" applyAlignment="1">
      <alignment horizontal="center"/>
    </xf>
    <xf numFmtId="0" fontId="21" fillId="0" borderId="10" xfId="0" applyFont="1" applyFill="1" applyBorder="1" applyAlignment="1">
      <alignment horizontal="center" vertical="center" wrapText="1"/>
    </xf>
    <xf numFmtId="187" fontId="21" fillId="0" borderId="10" xfId="1" applyNumberFormat="1"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12" xfId="0" applyFont="1" applyFill="1" applyBorder="1" applyAlignment="1">
      <alignment horizontal="center" vertical="center" wrapText="1"/>
    </xf>
    <xf numFmtId="0" fontId="0" fillId="0" borderId="15" xfId="0" applyFill="1" applyBorder="1"/>
    <xf numFmtId="0" fontId="21" fillId="0" borderId="13" xfId="0" applyFont="1" applyFill="1" applyBorder="1" applyAlignment="1">
      <alignment horizontal="center" vertical="center" wrapText="1"/>
    </xf>
    <xf numFmtId="0" fontId="0" fillId="0" borderId="18" xfId="0" applyFill="1" applyBorder="1"/>
    <xf numFmtId="0" fontId="21" fillId="0" borderId="0" xfId="0" applyFont="1" applyAlignment="1">
      <alignment horizontal="left" vertical="top" wrapText="1"/>
    </xf>
    <xf numFmtId="0" fontId="21" fillId="0" borderId="0" xfId="0" applyFont="1" applyAlignment="1">
      <alignment horizontal="right"/>
    </xf>
    <xf numFmtId="0" fontId="32" fillId="0" borderId="0" xfId="139" applyFont="1" applyFill="1" applyAlignment="1">
      <alignment vertical="center"/>
    </xf>
    <xf numFmtId="0" fontId="33" fillId="0" borderId="0" xfId="139" applyFont="1" applyFill="1" applyAlignment="1">
      <alignment horizontal="left" vertical="center" wrapText="1"/>
    </xf>
    <xf numFmtId="0" fontId="34" fillId="0" borderId="0" xfId="139" applyFont="1" applyFill="1" applyAlignment="1">
      <alignment vertical="center"/>
    </xf>
    <xf numFmtId="0" fontId="33" fillId="0" borderId="0" xfId="139" applyFont="1" applyFill="1" applyAlignment="1">
      <alignment vertical="center"/>
    </xf>
    <xf numFmtId="0" fontId="0" fillId="0" borderId="0" xfId="139" applyFont="1" applyFill="1" applyAlignment="1">
      <alignment vertical="center"/>
    </xf>
    <xf numFmtId="0" fontId="36" fillId="0" borderId="0" xfId="139" applyFont="1" applyFill="1" applyAlignment="1">
      <alignment vertical="center"/>
    </xf>
    <xf numFmtId="0" fontId="37" fillId="0" borderId="0" xfId="139" applyFont="1" applyFill="1" applyAlignment="1">
      <alignment vertical="center"/>
    </xf>
    <xf numFmtId="0" fontId="37" fillId="0" borderId="0" xfId="139" applyFont="1" applyFill="1" applyAlignment="1">
      <alignment horizontal="center" vertical="center"/>
    </xf>
    <xf numFmtId="187" fontId="38" fillId="0" borderId="0" xfId="1" applyNumberFormat="1" applyFont="1" applyFill="1" applyAlignment="1">
      <alignment vertical="center"/>
    </xf>
    <xf numFmtId="187" fontId="39" fillId="0" borderId="0" xfId="1" applyNumberFormat="1" applyFont="1" applyFill="1" applyAlignment="1">
      <alignment vertical="center"/>
    </xf>
    <xf numFmtId="187" fontId="40" fillId="0" borderId="0" xfId="1" applyNumberFormat="1" applyFont="1" applyFill="1" applyAlignment="1">
      <alignment horizontal="center" vertical="center"/>
    </xf>
    <xf numFmtId="187" fontId="41" fillId="0" borderId="0" xfId="1" applyNumberFormat="1" applyFont="1" applyFill="1" applyAlignment="1">
      <alignment horizontal="right" wrapText="1"/>
    </xf>
    <xf numFmtId="0" fontId="42" fillId="0" borderId="20" xfId="1" applyNumberFormat="1" applyFont="1" applyFill="1" applyBorder="1" applyAlignment="1">
      <alignment horizontal="center" vertical="center" wrapText="1"/>
    </xf>
    <xf numFmtId="187" fontId="42" fillId="0" borderId="10" xfId="1" applyNumberFormat="1" applyFont="1" applyFill="1" applyBorder="1" applyAlignment="1">
      <alignment horizontal="center" vertical="center" wrapText="1"/>
    </xf>
    <xf numFmtId="0" fontId="42" fillId="0" borderId="10" xfId="1" applyNumberFormat="1" applyFont="1" applyFill="1" applyBorder="1" applyAlignment="1">
      <alignment horizontal="center" vertical="center" wrapText="1"/>
    </xf>
    <xf numFmtId="187" fontId="41" fillId="0" borderId="11" xfId="1" applyNumberFormat="1" applyFont="1" applyFill="1" applyBorder="1" applyAlignment="1">
      <alignment horizontal="center" vertical="center" wrapText="1"/>
    </xf>
    <xf numFmtId="0" fontId="43" fillId="0" borderId="0" xfId="139" applyFont="1" applyFill="1" applyAlignment="1">
      <alignment horizontal="center" vertical="center"/>
    </xf>
    <xf numFmtId="187" fontId="42" fillId="0" borderId="13" xfId="1" applyNumberFormat="1" applyFont="1" applyFill="1" applyBorder="1" applyAlignment="1">
      <alignment horizontal="left" vertical="center" wrapText="1"/>
    </xf>
    <xf numFmtId="189" fontId="41" fillId="0" borderId="13" xfId="1" applyNumberFormat="1" applyFont="1" applyFill="1" applyBorder="1" applyAlignment="1"/>
    <xf numFmtId="199" fontId="1" fillId="0" borderId="13" xfId="1" applyNumberFormat="1" applyFill="1" applyBorder="1" applyAlignment="1"/>
    <xf numFmtId="0" fontId="44" fillId="0" borderId="15" xfId="1" applyNumberFormat="1" applyFont="1" applyFill="1" applyBorder="1" applyAlignment="1">
      <alignment horizontal="left" vertical="center" wrapText="1"/>
    </xf>
    <xf numFmtId="0" fontId="45" fillId="0" borderId="0" xfId="139" applyFont="1" applyFill="1" applyAlignment="1">
      <alignment vertical="center"/>
    </xf>
    <xf numFmtId="0" fontId="44" fillId="0" borderId="15" xfId="1" applyNumberFormat="1" applyFont="1" applyFill="1" applyBorder="1" applyAlignment="1">
      <alignment vertical="center" wrapText="1"/>
    </xf>
    <xf numFmtId="186" fontId="42" fillId="0" borderId="13" xfId="1" applyNumberFormat="1" applyFont="1" applyFill="1" applyBorder="1" applyAlignment="1">
      <alignment vertical="center"/>
    </xf>
    <xf numFmtId="0" fontId="15" fillId="0" borderId="0" xfId="167" applyFont="1" applyFill="1" applyAlignment="1">
      <alignment vertical="center"/>
    </xf>
    <xf numFmtId="187" fontId="42" fillId="0" borderId="23" xfId="1" applyNumberFormat="1" applyFont="1" applyFill="1" applyBorder="1" applyAlignment="1">
      <alignment horizontal="left" vertical="center" wrapText="1"/>
    </xf>
    <xf numFmtId="191" fontId="42" fillId="0" borderId="13" xfId="1" applyNumberFormat="1" applyFont="1" applyFill="1" applyBorder="1" applyAlignment="1">
      <alignment horizontal="left" vertical="center" wrapText="1"/>
    </xf>
    <xf numFmtId="189" fontId="41" fillId="0" borderId="16" xfId="1" applyNumberFormat="1" applyFont="1" applyFill="1" applyBorder="1" applyAlignment="1"/>
    <xf numFmtId="194" fontId="46" fillId="0" borderId="13" xfId="1" applyNumberFormat="1" applyFont="1" applyFill="1" applyBorder="1" applyAlignment="1">
      <alignment horizontal="left" vertical="center" wrapText="1"/>
    </xf>
    <xf numFmtId="187" fontId="42" fillId="0" borderId="24" xfId="1" applyNumberFormat="1" applyFont="1" applyFill="1" applyBorder="1" applyAlignment="1">
      <alignment horizontal="left" vertical="center" wrapText="1"/>
    </xf>
    <xf numFmtId="195" fontId="42" fillId="0" borderId="13" xfId="1" applyNumberFormat="1" applyFont="1" applyFill="1" applyBorder="1" applyAlignment="1">
      <alignment vertical="center"/>
    </xf>
    <xf numFmtId="189" fontId="41" fillId="0" borderId="23" xfId="1" applyNumberFormat="1" applyFont="1" applyFill="1" applyBorder="1" applyAlignment="1"/>
    <xf numFmtId="187" fontId="42" fillId="0" borderId="14" xfId="1" applyNumberFormat="1" applyFont="1" applyFill="1" applyBorder="1" applyAlignment="1">
      <alignment horizontal="left" vertical="center" wrapText="1"/>
    </xf>
    <xf numFmtId="195" fontId="42" fillId="0" borderId="16" xfId="1" applyNumberFormat="1" applyFont="1" applyFill="1" applyBorder="1" applyAlignment="1">
      <alignment vertical="center"/>
    </xf>
    <xf numFmtId="0" fontId="37" fillId="0" borderId="21" xfId="139" applyFont="1" applyFill="1" applyBorder="1" applyAlignment="1">
      <alignment horizontal="center" vertical="center" textRotation="255"/>
    </xf>
    <xf numFmtId="189" fontId="41" fillId="0" borderId="24" xfId="1" applyNumberFormat="1" applyFont="1" applyFill="1" applyBorder="1" applyAlignment="1"/>
    <xf numFmtId="195" fontId="42" fillId="0" borderId="13" xfId="1" applyNumberFormat="1" applyFont="1" applyFill="1" applyBorder="1" applyAlignment="1">
      <alignment horizontal="right" vertical="center"/>
    </xf>
    <xf numFmtId="0" fontId="47" fillId="0" borderId="15" xfId="1" applyNumberFormat="1" applyFont="1" applyFill="1" applyBorder="1" applyAlignment="1">
      <alignment vertical="center" wrapText="1"/>
    </xf>
    <xf numFmtId="186" fontId="42" fillId="0" borderId="13" xfId="1" applyNumberFormat="1" applyFont="1" applyFill="1" applyBorder="1" applyAlignment="1">
      <alignment horizontal="right" vertical="center"/>
    </xf>
    <xf numFmtId="195" fontId="45" fillId="0" borderId="0" xfId="139" applyNumberFormat="1" applyFont="1" applyFill="1" applyAlignment="1">
      <alignment vertical="center"/>
    </xf>
    <xf numFmtId="0" fontId="37" fillId="0" borderId="25" xfId="139" applyFont="1" applyFill="1" applyBorder="1" applyAlignment="1">
      <alignment vertical="center" textRotation="255"/>
    </xf>
    <xf numFmtId="0" fontId="48" fillId="0" borderId="15" xfId="1" applyNumberFormat="1" applyFont="1" applyFill="1" applyBorder="1" applyAlignment="1">
      <alignment vertical="center" wrapText="1"/>
    </xf>
    <xf numFmtId="189" fontId="41" fillId="0" borderId="12" xfId="1" applyNumberFormat="1" applyFont="1" applyFill="1" applyBorder="1" applyAlignment="1"/>
    <xf numFmtId="195" fontId="49" fillId="0" borderId="12" xfId="1" applyNumberFormat="1" applyFont="1" applyFill="1" applyBorder="1" applyAlignment="1">
      <alignment vertical="center"/>
    </xf>
    <xf numFmtId="0" fontId="48" fillId="0" borderId="27" xfId="1" applyNumberFormat="1" applyFont="1" applyFill="1" applyBorder="1" applyAlignment="1">
      <alignment vertical="center" wrapText="1"/>
    </xf>
    <xf numFmtId="0" fontId="50" fillId="0" borderId="19" xfId="0" applyFont="1" applyBorder="1" applyAlignment="1">
      <alignment vertical="center"/>
    </xf>
    <xf numFmtId="0" fontId="4" fillId="0" borderId="0" xfId="139" applyFont="1" applyFill="1" applyAlignment="1">
      <alignment vertical="center"/>
    </xf>
    <xf numFmtId="0" fontId="24" fillId="0" borderId="0" xfId="0" applyFont="1" applyAlignment="1">
      <alignment horizontal="left"/>
    </xf>
    <xf numFmtId="187" fontId="35" fillId="0" borderId="0" xfId="1" applyNumberFormat="1" applyFont="1" applyFill="1" applyAlignment="1">
      <alignment horizontal="center" vertical="center"/>
    </xf>
    <xf numFmtId="0" fontId="37" fillId="0" borderId="21" xfId="139" applyFont="1" applyFill="1" applyBorder="1" applyAlignment="1">
      <alignment vertical="center" textRotation="255"/>
    </xf>
    <xf numFmtId="0" fontId="0" fillId="0" borderId="0" xfId="0"/>
    <xf numFmtId="0" fontId="37" fillId="0" borderId="22" xfId="139" applyFont="1" applyFill="1" applyBorder="1" applyAlignment="1">
      <alignment vertical="center" textRotation="255"/>
    </xf>
    <xf numFmtId="0" fontId="37" fillId="0" borderId="21" xfId="139" applyFont="1" applyFill="1" applyBorder="1" applyAlignment="1">
      <alignment horizontal="center" vertical="center" textRotation="255"/>
    </xf>
    <xf numFmtId="0" fontId="37" fillId="0" borderId="22" xfId="139" applyFont="1" applyFill="1" applyBorder="1" applyAlignment="1">
      <alignment horizontal="center" vertical="center" textRotation="255"/>
    </xf>
    <xf numFmtId="0" fontId="37" fillId="0" borderId="26" xfId="139" applyFont="1" applyFill="1" applyBorder="1" applyAlignment="1">
      <alignment horizontal="center" vertical="center"/>
    </xf>
    <xf numFmtId="0" fontId="51" fillId="0" borderId="0" xfId="0" applyFont="1" applyAlignment="1"/>
    <xf numFmtId="0" fontId="21" fillId="0" borderId="0" xfId="0" applyFont="1" applyAlignment="1">
      <alignment horizontal="center" vertical="center"/>
    </xf>
    <xf numFmtId="0" fontId="21" fillId="0" borderId="0" xfId="0" applyFont="1" applyAlignment="1">
      <alignment horizontal="left" vertical="center"/>
    </xf>
    <xf numFmtId="0" fontId="23" fillId="0" borderId="0" xfId="0" applyFont="1" applyAlignment="1">
      <alignment horizontal="left" vertical="center"/>
    </xf>
    <xf numFmtId="0" fontId="23" fillId="0" borderId="9" xfId="0" applyFont="1" applyBorder="1" applyAlignment="1">
      <alignment horizontal="left" vertical="center"/>
    </xf>
    <xf numFmtId="0" fontId="23" fillId="0" borderId="9" xfId="0" applyFont="1" applyBorder="1" applyAlignment="1">
      <alignment horizontal="right" vertical="center"/>
    </xf>
    <xf numFmtId="0" fontId="21" fillId="0" borderId="20" xfId="0" applyFont="1" applyBorder="1" applyAlignment="1">
      <alignment horizontal="center" vertical="center" wrapText="1"/>
    </xf>
    <xf numFmtId="0" fontId="21" fillId="0" borderId="10"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3" fillId="0" borderId="0" xfId="0" applyFont="1" applyAlignment="1">
      <alignment horizontal="left"/>
    </xf>
    <xf numFmtId="0" fontId="23" fillId="0" borderId="21" xfId="0" applyFont="1" applyBorder="1" applyAlignment="1">
      <alignment horizontal="center"/>
    </xf>
    <xf numFmtId="0" fontId="23" fillId="0" borderId="13" xfId="0" applyFont="1" applyBorder="1" applyAlignment="1">
      <alignment horizontal="left"/>
    </xf>
    <xf numFmtId="185" fontId="23" fillId="0" borderId="13" xfId="0" applyNumberFormat="1" applyFont="1" applyBorder="1" applyAlignment="1">
      <alignment horizontal="right" vertical="center"/>
    </xf>
    <xf numFmtId="185" fontId="23" fillId="0" borderId="15" xfId="0" applyNumberFormat="1" applyFont="1" applyBorder="1" applyAlignment="1">
      <alignment horizontal="right" vertical="center"/>
    </xf>
    <xf numFmtId="0" fontId="53" fillId="0" borderId="13" xfId="0" applyFont="1" applyBorder="1" applyAlignment="1">
      <alignment horizontal="left"/>
    </xf>
    <xf numFmtId="0" fontId="23" fillId="0" borderId="13" xfId="0" applyFont="1" applyBorder="1" applyAlignment="1">
      <alignment horizontal="center"/>
    </xf>
    <xf numFmtId="0" fontId="50" fillId="0" borderId="26" xfId="0" applyFont="1" applyBorder="1" applyAlignment="1">
      <alignment horizontal="center"/>
    </xf>
    <xf numFmtId="185" fontId="50" fillId="0" borderId="12" xfId="0" applyNumberFormat="1" applyFont="1" applyBorder="1" applyAlignment="1">
      <alignment horizontal="right" vertical="center"/>
    </xf>
    <xf numFmtId="185" fontId="50" fillId="0" borderId="27" xfId="0" applyNumberFormat="1" applyFont="1" applyBorder="1" applyAlignment="1">
      <alignment horizontal="right" vertical="center"/>
    </xf>
    <xf numFmtId="0" fontId="50" fillId="0" borderId="0" xfId="0" applyFont="1" applyAlignment="1">
      <alignment horizontal="left"/>
    </xf>
    <xf numFmtId="0" fontId="21" fillId="0" borderId="0" xfId="0" applyFont="1" applyAlignment="1">
      <alignment wrapText="1"/>
    </xf>
    <xf numFmtId="0" fontId="21" fillId="0" borderId="0" xfId="0" applyFont="1" applyAlignment="1">
      <alignment horizontal="center" vertical="top"/>
    </xf>
    <xf numFmtId="0" fontId="24" fillId="0" borderId="0" xfId="0" applyFont="1" applyAlignment="1">
      <alignment horizontal="center"/>
    </xf>
    <xf numFmtId="0" fontId="23" fillId="0" borderId="28" xfId="0" applyFont="1" applyFill="1" applyBorder="1" applyAlignment="1">
      <alignment horizontal="left" vertical="center" wrapText="1"/>
    </xf>
    <xf numFmtId="0" fontId="0" fillId="0" borderId="21" xfId="0" applyFill="1" applyBorder="1"/>
    <xf numFmtId="0" fontId="23" fillId="0" borderId="12" xfId="0" applyFont="1" applyFill="1" applyBorder="1" applyAlignment="1">
      <alignment horizontal="right"/>
    </xf>
    <xf numFmtId="0" fontId="24" fillId="0" borderId="19" xfId="0" applyFont="1" applyFill="1" applyBorder="1" applyAlignment="1">
      <alignment horizontal="left" vertical="center"/>
    </xf>
    <xf numFmtId="0" fontId="21" fillId="0" borderId="0" xfId="0" applyFont="1" applyAlignment="1">
      <alignment vertical="top" wrapText="1"/>
    </xf>
    <xf numFmtId="0" fontId="23" fillId="0" borderId="0" xfId="0" applyFont="1" applyAlignment="1">
      <alignment vertical="center"/>
    </xf>
    <xf numFmtId="0" fontId="23" fillId="0" borderId="0" xfId="0" applyFont="1"/>
    <xf numFmtId="0" fontId="23" fillId="0" borderId="13" xfId="0" applyFont="1" applyBorder="1" applyAlignment="1">
      <alignment horizontal="center" vertical="center" wrapText="1"/>
    </xf>
    <xf numFmtId="0" fontId="23" fillId="0" borderId="13" xfId="0" applyFont="1" applyBorder="1" applyAlignment="1">
      <alignment horizontal="center" vertical="center"/>
    </xf>
    <xf numFmtId="186" fontId="21" fillId="0" borderId="13" xfId="1" applyNumberFormat="1" applyFont="1" applyFill="1" applyBorder="1" applyAlignment="1">
      <alignment vertical="center" wrapText="1"/>
    </xf>
    <xf numFmtId="186" fontId="23" fillId="0" borderId="13" xfId="1" applyNumberFormat="1" applyFont="1" applyFill="1" applyBorder="1" applyAlignment="1">
      <alignment vertical="center" wrapText="1"/>
    </xf>
    <xf numFmtId="187" fontId="21" fillId="0" borderId="13" xfId="1" applyNumberFormat="1" applyFont="1" applyFill="1" applyBorder="1" applyAlignment="1">
      <alignment vertical="center" wrapText="1"/>
    </xf>
    <xf numFmtId="0" fontId="23" fillId="0" borderId="0" xfId="0" applyFont="1" applyAlignment="1">
      <alignment vertical="center" wrapText="1"/>
    </xf>
    <xf numFmtId="0" fontId="21" fillId="0" borderId="13" xfId="0" applyFont="1" applyBorder="1" applyAlignment="1">
      <alignment horizontal="center" wrapText="1"/>
    </xf>
    <xf numFmtId="186" fontId="21" fillId="0" borderId="13" xfId="0" applyNumberFormat="1" applyFont="1" applyBorder="1" applyAlignment="1">
      <alignment wrapText="1"/>
    </xf>
    <xf numFmtId="186" fontId="21" fillId="0" borderId="13" xfId="0" applyNumberFormat="1" applyFont="1" applyBorder="1"/>
    <xf numFmtId="188" fontId="21" fillId="0" borderId="13" xfId="0" applyNumberFormat="1" applyFont="1" applyBorder="1" applyAlignment="1">
      <alignment horizontal="left" wrapText="1"/>
    </xf>
    <xf numFmtId="0" fontId="21" fillId="0" borderId="13" xfId="0" applyFont="1" applyBorder="1" applyAlignment="1">
      <alignment wrapText="1"/>
    </xf>
    <xf numFmtId="0" fontId="57" fillId="0" borderId="13" xfId="0" applyFont="1" applyBorder="1" applyAlignment="1">
      <alignment wrapText="1"/>
    </xf>
    <xf numFmtId="186" fontId="21" fillId="0" borderId="13" xfId="0" applyNumberFormat="1" applyFont="1" applyBorder="1" applyAlignment="1">
      <alignment vertical="center"/>
    </xf>
    <xf numFmtId="0" fontId="58" fillId="0" borderId="0" xfId="0" applyFont="1" applyAlignment="1">
      <alignment horizontal="center" vertical="center"/>
    </xf>
    <xf numFmtId="188" fontId="21" fillId="0" borderId="0" xfId="0" applyNumberFormat="1" applyFont="1" applyAlignment="1">
      <alignment horizontal="right" vertical="center" wrapText="1"/>
    </xf>
    <xf numFmtId="188" fontId="21" fillId="0" borderId="30" xfId="0" applyNumberFormat="1" applyFont="1" applyBorder="1" applyAlignment="1">
      <alignment horizontal="left" vertical="center"/>
    </xf>
    <xf numFmtId="188" fontId="21" fillId="0" borderId="0" xfId="0" applyNumberFormat="1" applyFont="1" applyAlignment="1">
      <alignment horizontal="center" vertical="center" wrapText="1"/>
    </xf>
    <xf numFmtId="0" fontId="24" fillId="0" borderId="0" xfId="0" applyFont="1" applyAlignment="1">
      <alignment horizontal="right" vertical="center"/>
    </xf>
    <xf numFmtId="0" fontId="54" fillId="0" borderId="0" xfId="0" applyFont="1" applyAlignment="1">
      <alignment horizontal="center"/>
    </xf>
    <xf numFmtId="0" fontId="0" fillId="0" borderId="29" xfId="0" applyFill="1" applyBorder="1"/>
    <xf numFmtId="0" fontId="21" fillId="0" borderId="29" xfId="0" applyFont="1" applyFill="1" applyBorder="1" applyAlignment="1">
      <alignment horizontal="right"/>
    </xf>
    <xf numFmtId="0" fontId="23" fillId="0" borderId="13" xfId="0" applyFont="1" applyFill="1" applyBorder="1" applyAlignment="1">
      <alignment horizontal="center" vertical="center" wrapText="1"/>
    </xf>
    <xf numFmtId="0" fontId="0" fillId="0" borderId="13" xfId="0" applyFill="1" applyBorder="1"/>
    <xf numFmtId="0" fontId="58" fillId="0" borderId="13" xfId="0" applyFont="1" applyFill="1" applyBorder="1" applyAlignment="1">
      <alignment horizontal="center" vertical="center"/>
    </xf>
    <xf numFmtId="0" fontId="59" fillId="0" borderId="0" xfId="0" applyFont="1" applyAlignment="1">
      <alignment horizontal="left" vertical="top" wrapText="1"/>
    </xf>
    <xf numFmtId="0" fontId="33" fillId="0" borderId="0" xfId="133" applyFont="1" applyFill="1" applyAlignment="1" applyProtection="1"/>
    <xf numFmtId="194" fontId="33" fillId="0" borderId="0" xfId="149" applyNumberFormat="1" applyFont="1" applyFill="1"/>
    <xf numFmtId="196" fontId="65" fillId="0" borderId="0" xfId="133" applyNumberFormat="1" applyFont="1" applyFill="1" applyAlignment="1" applyProtection="1"/>
    <xf numFmtId="0" fontId="65" fillId="0" borderId="0" xfId="133" applyFont="1" applyFill="1" applyAlignment="1" applyProtection="1"/>
    <xf numFmtId="0" fontId="48" fillId="0" borderId="21" xfId="133" applyFont="1" applyFill="1" applyBorder="1" applyAlignment="1" applyProtection="1">
      <alignment horizontal="center" vertical="center"/>
    </xf>
    <xf numFmtId="0" fontId="64" fillId="0" borderId="13" xfId="133" applyFont="1" applyFill="1" applyBorder="1" applyAlignment="1" applyProtection="1">
      <alignment horizontal="center" vertical="center"/>
    </xf>
    <xf numFmtId="0" fontId="44" fillId="0" borderId="13" xfId="133" applyFont="1" applyFill="1" applyBorder="1" applyAlignment="1" applyProtection="1">
      <alignment vertical="center" wrapText="1"/>
    </xf>
    <xf numFmtId="196" fontId="44" fillId="0" borderId="13" xfId="133" applyNumberFormat="1" applyFont="1" applyFill="1" applyBorder="1" applyAlignment="1" applyProtection="1">
      <alignment horizontal="right" vertical="center"/>
    </xf>
    <xf numFmtId="0" fontId="33" fillId="0" borderId="0" xfId="133" applyFont="1" applyFill="1" applyAlignment="1" applyProtection="1">
      <alignment vertical="center"/>
    </xf>
    <xf numFmtId="194" fontId="33" fillId="0" borderId="0" xfId="149" applyNumberFormat="1" applyFont="1" applyFill="1" applyAlignment="1">
      <alignment vertical="center"/>
    </xf>
    <xf numFmtId="0" fontId="64" fillId="0" borderId="13" xfId="133" applyFont="1" applyFill="1" applyBorder="1" applyAlignment="1" applyProtection="1">
      <alignment horizontal="left" vertical="center" wrapText="1"/>
    </xf>
    <xf numFmtId="198" fontId="44" fillId="0" borderId="13" xfId="133" applyNumberFormat="1" applyFont="1" applyFill="1" applyBorder="1" applyAlignment="1" applyProtection="1">
      <alignment horizontal="right" vertical="center"/>
    </xf>
    <xf numFmtId="0" fontId="44" fillId="0" borderId="24" xfId="133" applyFont="1" applyFill="1" applyBorder="1" applyAlignment="1" applyProtection="1">
      <alignment vertical="center" wrapText="1"/>
    </xf>
    <xf numFmtId="0" fontId="44" fillId="24" borderId="13" xfId="133" applyFont="1" applyFill="1" applyBorder="1" applyAlignment="1" applyProtection="1">
      <alignment vertical="center" wrapText="1"/>
    </xf>
    <xf numFmtId="0" fontId="44" fillId="0" borderId="13" xfId="133" applyFont="1" applyFill="1" applyBorder="1" applyAlignment="1" applyProtection="1">
      <alignment vertical="top" wrapText="1"/>
    </xf>
    <xf numFmtId="196" fontId="44" fillId="0" borderId="16" xfId="133" applyNumberFormat="1" applyFont="1" applyFill="1" applyBorder="1" applyAlignment="1" applyProtection="1">
      <alignment horizontal="right" vertical="center"/>
    </xf>
    <xf numFmtId="0" fontId="64" fillId="0" borderId="13" xfId="44" applyFont="1" applyFill="1" applyBorder="1" applyAlignment="1" applyProtection="1">
      <alignment horizontal="left" vertical="center" wrapText="1"/>
    </xf>
    <xf numFmtId="196" fontId="44" fillId="0" borderId="23" xfId="133" applyNumberFormat="1" applyFont="1" applyFill="1" applyBorder="1" applyAlignment="1" applyProtection="1">
      <alignment vertical="center"/>
    </xf>
    <xf numFmtId="194" fontId="66" fillId="0" borderId="0" xfId="149" applyNumberFormat="1" applyFont="1" applyFill="1" applyAlignment="1">
      <alignment horizontal="left" vertical="center" wrapText="1"/>
    </xf>
    <xf numFmtId="0" fontId="44" fillId="0" borderId="13" xfId="133" applyFont="1" applyFill="1" applyBorder="1" applyAlignment="1" applyProtection="1">
      <alignment horizontal="left" vertical="center" wrapText="1"/>
    </xf>
    <xf numFmtId="0" fontId="44" fillId="0" borderId="13" xfId="44" applyFont="1" applyFill="1" applyBorder="1" applyAlignment="1" applyProtection="1">
      <alignment horizontal="left" vertical="center" wrapText="1"/>
    </xf>
    <xf numFmtId="0" fontId="44" fillId="0" borderId="13" xfId="44" applyFont="1" applyFill="1" applyBorder="1" applyAlignment="1" applyProtection="1">
      <alignment vertical="center" wrapText="1"/>
    </xf>
    <xf numFmtId="0" fontId="44" fillId="0" borderId="13" xfId="133" applyFont="1" applyFill="1" applyBorder="1" applyAlignment="1" applyProtection="1">
      <alignment horizontal="center" vertical="center"/>
    </xf>
    <xf numFmtId="196" fontId="67" fillId="0" borderId="13" xfId="133" applyNumberFormat="1" applyFont="1" applyFill="1" applyBorder="1" applyAlignment="1" applyProtection="1">
      <alignment horizontal="right" vertical="center"/>
    </xf>
    <xf numFmtId="196" fontId="44" fillId="0" borderId="24" xfId="133" applyNumberFormat="1" applyFont="1" applyFill="1" applyBorder="1" applyAlignment="1" applyProtection="1">
      <alignment horizontal="right" vertical="center"/>
    </xf>
    <xf numFmtId="198" fontId="44" fillId="0" borderId="14" xfId="133" applyNumberFormat="1" applyFont="1" applyFill="1" applyBorder="1" applyAlignment="1" applyProtection="1">
      <alignment horizontal="right" vertical="center"/>
    </xf>
    <xf numFmtId="198" fontId="44" fillId="0" borderId="31" xfId="133" applyNumberFormat="1" applyFont="1" applyFill="1" applyBorder="1" applyAlignment="1" applyProtection="1">
      <alignment horizontal="right" vertical="center"/>
    </xf>
    <xf numFmtId="0" fontId="33" fillId="0" borderId="0" xfId="133" applyFont="1" applyFill="1" applyAlignment="1" applyProtection="1">
      <alignment horizontal="center" vertical="center"/>
    </xf>
    <xf numFmtId="194" fontId="33" fillId="0" borderId="0" xfId="149" applyNumberFormat="1" applyFont="1" applyFill="1" applyAlignment="1">
      <alignment horizontal="center" vertical="center"/>
    </xf>
    <xf numFmtId="0" fontId="64" fillId="0" borderId="13" xfId="133" applyFont="1" applyFill="1" applyBorder="1" applyAlignment="1" applyProtection="1">
      <alignment horizontal="center" vertical="center" wrapText="1"/>
    </xf>
    <xf numFmtId="198" fontId="44" fillId="0" borderId="16" xfId="133" applyNumberFormat="1" applyFont="1" applyFill="1" applyBorder="1" applyAlignment="1" applyProtection="1">
      <alignment horizontal="right" vertical="center"/>
    </xf>
    <xf numFmtId="0" fontId="64" fillId="0" borderId="13" xfId="128" applyFont="1" applyFill="1" applyBorder="1" applyAlignment="1">
      <alignment horizontal="left" vertical="center"/>
    </xf>
    <xf numFmtId="198" fontId="44" fillId="0" borderId="24" xfId="133" applyNumberFormat="1" applyFont="1" applyFill="1" applyBorder="1" applyAlignment="1" applyProtection="1">
      <alignment horizontal="right" vertical="center"/>
    </xf>
    <xf numFmtId="196" fontId="41" fillId="2" borderId="12" xfId="133" applyNumberFormat="1" applyFont="1" applyFill="1" applyBorder="1" applyAlignment="1" applyProtection="1">
      <alignment horizontal="right" vertical="center"/>
    </xf>
    <xf numFmtId="0" fontId="68" fillId="0" borderId="0" xfId="133" applyFont="1" applyFill="1" applyAlignment="1" applyProtection="1">
      <alignment vertical="center"/>
    </xf>
    <xf numFmtId="194" fontId="68" fillId="0" borderId="0" xfId="149" applyNumberFormat="1" applyFont="1" applyFill="1" applyAlignment="1">
      <alignment vertical="center"/>
    </xf>
    <xf numFmtId="0" fontId="69" fillId="0" borderId="0" xfId="133" applyFont="1" applyFill="1" applyAlignment="1" applyProtection="1"/>
    <xf numFmtId="0" fontId="66" fillId="0" borderId="0" xfId="133" applyFont="1" applyFill="1" applyAlignment="1" applyProtection="1"/>
    <xf numFmtId="196" fontId="64" fillId="0" borderId="0" xfId="133" applyNumberFormat="1" applyFont="1" applyFill="1" applyAlignment="1" applyProtection="1">
      <alignment horizontal="right" vertical="center"/>
    </xf>
    <xf numFmtId="0" fontId="63" fillId="0" borderId="0" xfId="133" applyFont="1" applyFill="1" applyAlignment="1" applyProtection="1">
      <alignment horizontal="center"/>
    </xf>
    <xf numFmtId="0" fontId="41" fillId="0" borderId="0" xfId="133" applyFont="1" applyFill="1" applyAlignment="1" applyProtection="1">
      <alignment horizontal="center"/>
    </xf>
    <xf numFmtId="0" fontId="0" fillId="0" borderId="9" xfId="0" applyFill="1" applyBorder="1"/>
    <xf numFmtId="0" fontId="64" fillId="0" borderId="9" xfId="133" applyFont="1" applyFill="1" applyBorder="1" applyAlignment="1" applyProtection="1">
      <alignment horizontal="right"/>
    </xf>
    <xf numFmtId="0" fontId="64" fillId="0" borderId="20" xfId="133" applyFont="1" applyFill="1" applyBorder="1" applyAlignment="1" applyProtection="1">
      <alignment horizontal="center" vertical="center" wrapText="1"/>
    </xf>
    <xf numFmtId="0" fontId="64" fillId="0" borderId="10" xfId="133" applyFont="1" applyFill="1" applyBorder="1" applyAlignment="1" applyProtection="1">
      <alignment horizontal="center" vertical="center" wrapText="1"/>
    </xf>
    <xf numFmtId="0" fontId="44" fillId="0" borderId="10" xfId="133" applyFont="1" applyFill="1" applyBorder="1" applyAlignment="1" applyProtection="1">
      <alignment horizontal="center" vertical="center" wrapText="1"/>
    </xf>
    <xf numFmtId="0" fontId="64" fillId="0" borderId="11" xfId="133" applyFont="1" applyFill="1" applyBorder="1" applyAlignment="1" applyProtection="1">
      <alignment horizontal="center" vertical="center" wrapText="1"/>
    </xf>
    <xf numFmtId="197" fontId="64" fillId="0" borderId="15" xfId="149" applyNumberFormat="1" applyFont="1" applyFill="1" applyBorder="1" applyAlignment="1">
      <alignment horizontal="left" vertical="top" wrapText="1"/>
    </xf>
    <xf numFmtId="197" fontId="64" fillId="0" borderId="15" xfId="149" applyNumberFormat="1" applyFont="1" applyFill="1" applyBorder="1" applyAlignment="1">
      <alignment vertical="center" wrapText="1"/>
    </xf>
    <xf numFmtId="197" fontId="64" fillId="0" borderId="15" xfId="149" applyNumberFormat="1" applyFont="1" applyFill="1" applyBorder="1" applyAlignment="1">
      <alignment horizontal="left" vertical="center" wrapText="1"/>
    </xf>
    <xf numFmtId="198" fontId="44" fillId="0" borderId="13" xfId="133" applyNumberFormat="1" applyFont="1" applyFill="1" applyBorder="1" applyAlignment="1" applyProtection="1">
      <alignment horizontal="center" vertical="center"/>
    </xf>
    <xf numFmtId="0" fontId="64" fillId="0" borderId="15" xfId="44" applyFont="1" applyFill="1" applyBorder="1" applyAlignment="1" applyProtection="1">
      <alignment vertical="top" wrapText="1"/>
    </xf>
    <xf numFmtId="0" fontId="64" fillId="0" borderId="15" xfId="44" applyFont="1" applyFill="1" applyBorder="1" applyAlignment="1" applyProtection="1">
      <alignment vertical="center" wrapText="1"/>
    </xf>
    <xf numFmtId="0" fontId="38" fillId="2" borderId="26" xfId="133" applyFont="1" applyFill="1" applyBorder="1" applyAlignment="1" applyProtection="1">
      <alignment horizontal="center" vertical="center" wrapText="1"/>
    </xf>
    <xf numFmtId="0" fontId="0" fillId="2" borderId="27" xfId="0" applyFill="1" applyBorder="1"/>
    <xf numFmtId="0" fontId="64" fillId="0" borderId="0" xfId="140" applyFont="1" applyFill="1" applyAlignment="1"/>
    <xf numFmtId="0" fontId="69" fillId="0" borderId="0" xfId="140" applyFont="1" applyFill="1" applyAlignment="1"/>
    <xf numFmtId="0" fontId="70" fillId="0" borderId="0" xfId="140" applyFont="1" applyFill="1" applyAlignment="1"/>
    <xf numFmtId="0" fontId="66" fillId="0" borderId="0" xfId="140" applyFont="1" applyFill="1" applyAlignment="1"/>
    <xf numFmtId="0" fontId="33" fillId="0" borderId="0" xfId="140" applyFont="1" applyFill="1" applyAlignment="1"/>
    <xf numFmtId="0" fontId="46" fillId="0" borderId="0" xfId="140" applyFont="1" applyFill="1" applyAlignment="1"/>
    <xf numFmtId="0" fontId="69" fillId="0" borderId="0" xfId="140" applyFont="1" applyFill="1" applyAlignment="1">
      <alignment vertical="center"/>
    </xf>
    <xf numFmtId="0" fontId="33" fillId="0" borderId="0" xfId="140" applyFont="1" applyFill="1" applyAlignment="1">
      <alignment horizontal="left"/>
    </xf>
    <xf numFmtId="0" fontId="47" fillId="0" borderId="21" xfId="0" applyFont="1" applyBorder="1" applyAlignment="1">
      <alignment horizontal="center" vertical="center" wrapText="1"/>
    </xf>
    <xf numFmtId="0" fontId="44" fillId="0" borderId="13" xfId="0" applyFont="1" applyBorder="1" applyAlignment="1">
      <alignment horizontal="center" vertical="center"/>
    </xf>
    <xf numFmtId="0" fontId="44" fillId="0" borderId="13" xfId="0" applyFont="1" applyBorder="1" applyAlignment="1">
      <alignment horizontal="left" vertical="center" wrapText="1"/>
    </xf>
    <xf numFmtId="0" fontId="33" fillId="0" borderId="13" xfId="39" applyFont="1" applyFill="1" applyBorder="1" applyAlignment="1">
      <alignment horizontal="left" vertical="top" wrapText="1"/>
    </xf>
    <xf numFmtId="0" fontId="44" fillId="0" borderId="13" xfId="0" applyFont="1" applyBorder="1" applyAlignment="1">
      <alignment horizontal="center" vertical="center" wrapText="1"/>
    </xf>
    <xf numFmtId="0" fontId="44" fillId="0" borderId="13" xfId="0" applyFont="1" applyBorder="1" applyAlignment="1">
      <alignment horizontal="left" vertical="center"/>
    </xf>
    <xf numFmtId="0" fontId="33" fillId="0" borderId="13" xfId="0" applyFont="1" applyBorder="1" applyAlignment="1">
      <alignment vertical="top" wrapText="1"/>
    </xf>
    <xf numFmtId="189" fontId="41" fillId="0" borderId="34" xfId="1" applyNumberFormat="1" applyFont="1" applyFill="1" applyBorder="1" applyAlignment="1"/>
    <xf numFmtId="0" fontId="64" fillId="0" borderId="0" xfId="140" applyFont="1" applyFill="1" applyAlignment="1">
      <alignment vertical="center"/>
    </xf>
    <xf numFmtId="0" fontId="33" fillId="0" borderId="0" xfId="140" applyFont="1" applyFill="1" applyAlignment="1">
      <alignment vertical="top" wrapText="1"/>
    </xf>
    <xf numFmtId="0" fontId="44" fillId="0" borderId="0" xfId="140" applyFont="1" applyFill="1" applyAlignment="1">
      <alignment horizontal="left"/>
    </xf>
    <xf numFmtId="0" fontId="71" fillId="0" borderId="0" xfId="140" applyFont="1" applyFill="1" applyAlignment="1">
      <alignment horizontal="center"/>
    </xf>
    <xf numFmtId="0" fontId="64" fillId="0" borderId="9" xfId="140" applyFont="1" applyFill="1" applyBorder="1" applyAlignment="1">
      <alignment horizontal="right"/>
    </xf>
    <xf numFmtId="0" fontId="44" fillId="0" borderId="20" xfId="0" applyFont="1" applyFill="1" applyBorder="1" applyAlignment="1">
      <alignment horizontal="center" vertical="center" wrapText="1"/>
    </xf>
    <xf numFmtId="0" fontId="41" fillId="0" borderId="10" xfId="0" applyFont="1" applyFill="1" applyBorder="1" applyAlignment="1">
      <alignment horizontal="center" vertical="center" wrapText="1"/>
    </xf>
    <xf numFmtId="0" fontId="64" fillId="0" borderId="11" xfId="0" applyFont="1" applyFill="1" applyBorder="1" applyAlignment="1">
      <alignment horizontal="center" vertical="center" wrapText="1"/>
    </xf>
    <xf numFmtId="189" fontId="41" fillId="0" borderId="32" xfId="1" applyNumberFormat="1" applyFont="1" applyFill="1" applyBorder="1" applyAlignment="1">
      <alignment horizontal="center" vertical="center"/>
    </xf>
    <xf numFmtId="0" fontId="42" fillId="0" borderId="33" xfId="0" applyFont="1" applyFill="1" applyBorder="1" applyAlignment="1">
      <alignment horizontal="center" vertical="center" wrapText="1"/>
    </xf>
    <xf numFmtId="0" fontId="44" fillId="0" borderId="19" xfId="140" applyFont="1" applyFill="1" applyBorder="1" applyAlignment="1">
      <alignment horizontal="left" vertical="top" wrapText="1"/>
    </xf>
    <xf numFmtId="0" fontId="41" fillId="0" borderId="0" xfId="132" applyFont="1" applyFill="1" applyAlignment="1">
      <alignment vertical="center"/>
    </xf>
    <xf numFmtId="0" fontId="41" fillId="0" borderId="0" xfId="132" applyFont="1" applyFill="1" applyAlignment="1">
      <alignment horizontal="center" vertical="center"/>
    </xf>
    <xf numFmtId="0" fontId="0" fillId="0" borderId="0" xfId="132" applyFont="1" applyFill="1" applyAlignment="1">
      <alignment vertical="center"/>
    </xf>
    <xf numFmtId="0" fontId="33" fillId="0" borderId="0" xfId="132" applyFont="1" applyFill="1" applyAlignment="1">
      <alignment vertical="center"/>
    </xf>
    <xf numFmtId="0" fontId="33" fillId="0" borderId="0" xfId="132" applyFont="1" applyFill="1" applyAlignment="1">
      <alignment horizontal="right" vertical="center"/>
    </xf>
    <xf numFmtId="185" fontId="33" fillId="0" borderId="0" xfId="132" applyNumberFormat="1" applyFont="1" applyFill="1" applyAlignment="1">
      <alignment horizontal="right" vertical="center"/>
    </xf>
    <xf numFmtId="0" fontId="33" fillId="0" borderId="21" xfId="132" applyFont="1" applyFill="1" applyBorder="1" applyAlignment="1">
      <alignment horizontal="center" vertical="center"/>
    </xf>
    <xf numFmtId="0" fontId="33" fillId="0" borderId="13" xfId="132" applyFont="1" applyFill="1" applyBorder="1" applyAlignment="1">
      <alignment horizontal="center" vertical="center"/>
    </xf>
    <xf numFmtId="185" fontId="33" fillId="0" borderId="13" xfId="132" applyNumberFormat="1" applyFont="1" applyFill="1" applyBorder="1" applyAlignment="1">
      <alignment horizontal="center" vertical="center"/>
    </xf>
    <xf numFmtId="190" fontId="68" fillId="25" borderId="13" xfId="132" applyNumberFormat="1" applyFont="1" applyFill="1" applyBorder="1" applyAlignment="1">
      <alignment vertical="center"/>
    </xf>
    <xf numFmtId="0" fontId="68" fillId="25" borderId="13" xfId="132" applyFont="1" applyFill="1" applyBorder="1" applyAlignment="1">
      <alignment horizontal="left" vertical="center"/>
    </xf>
    <xf numFmtId="191" fontId="68" fillId="25" borderId="15" xfId="148" applyNumberFormat="1" applyFont="1" applyFill="1" applyBorder="1" applyAlignment="1">
      <alignment vertical="center"/>
    </xf>
    <xf numFmtId="0" fontId="33" fillId="0" borderId="13" xfId="132" applyFont="1" applyFill="1" applyBorder="1" applyAlignment="1">
      <alignment vertical="center" wrapText="1"/>
    </xf>
    <xf numFmtId="191" fontId="33" fillId="0" borderId="13" xfId="148" applyNumberFormat="1" applyFont="1" applyFill="1" applyBorder="1" applyAlignment="1">
      <alignment vertical="center"/>
    </xf>
    <xf numFmtId="191" fontId="33" fillId="0" borderId="13" xfId="148" applyNumberFormat="1" applyFont="1" applyFill="1" applyBorder="1" applyAlignment="1">
      <alignment horizontal="right" vertical="center"/>
    </xf>
    <xf numFmtId="0" fontId="65" fillId="0" borderId="13" xfId="0" applyFont="1" applyBorder="1" applyAlignment="1">
      <alignment vertical="top" wrapText="1"/>
    </xf>
    <xf numFmtId="191" fontId="33" fillId="0" borderId="15" xfId="148" applyNumberFormat="1" applyFont="1" applyFill="1" applyBorder="1" applyAlignment="1">
      <alignment vertical="center"/>
    </xf>
    <xf numFmtId="0" fontId="33" fillId="0" borderId="13" xfId="79" applyFont="1" applyFill="1" applyBorder="1" applyAlignment="1">
      <alignment vertical="center" wrapText="1"/>
    </xf>
    <xf numFmtId="0" fontId="33" fillId="0" borderId="13" xfId="127" applyFont="1" applyFill="1" applyBorder="1" applyAlignment="1">
      <alignment vertical="center" wrapText="1"/>
    </xf>
    <xf numFmtId="191" fontId="68" fillId="0" borderId="13" xfId="148" applyNumberFormat="1" applyFont="1" applyFill="1" applyBorder="1" applyAlignment="1">
      <alignment horizontal="right" vertical="center"/>
    </xf>
    <xf numFmtId="0" fontId="0" fillId="0" borderId="13" xfId="132" applyFont="1" applyFill="1" applyBorder="1" applyAlignment="1">
      <alignment vertical="center"/>
    </xf>
    <xf numFmtId="191" fontId="68" fillId="0" borderId="15" xfId="148" applyNumberFormat="1" applyFont="1" applyFill="1" applyBorder="1" applyAlignment="1">
      <alignment vertical="center"/>
    </xf>
    <xf numFmtId="0" fontId="33" fillId="0" borderId="13" xfId="0" applyFont="1" applyBorder="1" applyAlignment="1">
      <alignment horizontal="left" vertical="center"/>
    </xf>
    <xf numFmtId="0" fontId="65" fillId="0" borderId="13" xfId="100" applyFont="1" applyFill="1" applyBorder="1" applyAlignment="1">
      <alignment vertical="top" wrapText="1" shrinkToFit="1"/>
    </xf>
    <xf numFmtId="0" fontId="33" fillId="0" borderId="13" xfId="95" applyFont="1" applyFill="1" applyBorder="1" applyAlignment="1">
      <alignment vertical="center" wrapText="1" shrinkToFit="1"/>
    </xf>
    <xf numFmtId="0" fontId="33" fillId="0" borderId="13" xfId="0" applyFont="1" applyBorder="1" applyAlignment="1">
      <alignment horizontal="center" vertical="center"/>
    </xf>
    <xf numFmtId="0" fontId="33" fillId="0" borderId="13" xfId="94" applyFont="1" applyFill="1" applyBorder="1" applyAlignment="1">
      <alignment vertical="center" wrapText="1" shrinkToFit="1"/>
    </xf>
    <xf numFmtId="194" fontId="33" fillId="0" borderId="13" xfId="1" applyNumberFormat="1" applyFont="1" applyFill="1" applyBorder="1" applyAlignment="1">
      <alignment vertical="center"/>
    </xf>
    <xf numFmtId="0" fontId="65" fillId="0" borderId="13" xfId="99" applyFont="1" applyFill="1" applyBorder="1" applyAlignment="1">
      <alignment vertical="top" wrapText="1" shrinkToFit="1"/>
    </xf>
    <xf numFmtId="0" fontId="33" fillId="0" borderId="13" xfId="0" applyFont="1" applyBorder="1" applyAlignment="1">
      <alignment horizontal="left" vertical="center" wrapText="1"/>
    </xf>
    <xf numFmtId="0" fontId="33" fillId="0" borderId="13" xfId="0" applyFont="1" applyBorder="1" applyAlignment="1">
      <alignment vertical="center" wrapText="1"/>
    </xf>
    <xf numFmtId="0" fontId="33" fillId="0" borderId="13" xfId="44" applyFont="1" applyFill="1" applyBorder="1" applyAlignment="1" applyProtection="1">
      <alignment vertical="center" wrapText="1"/>
    </xf>
    <xf numFmtId="194" fontId="68" fillId="0" borderId="13" xfId="1" applyNumberFormat="1" applyFont="1" applyFill="1" applyBorder="1" applyAlignment="1">
      <alignment horizontal="right" vertical="center"/>
    </xf>
    <xf numFmtId="0" fontId="0" fillId="0" borderId="13" xfId="0" applyBorder="1" applyAlignment="1">
      <alignment vertical="center"/>
    </xf>
    <xf numFmtId="0" fontId="33" fillId="25" borderId="13" xfId="132" applyFont="1" applyFill="1" applyBorder="1" applyAlignment="1">
      <alignment horizontal="left" vertical="center"/>
    </xf>
    <xf numFmtId="191" fontId="68" fillId="26" borderId="13" xfId="148" applyNumberFormat="1" applyFont="1" applyFill="1" applyBorder="1" applyAlignment="1"/>
    <xf numFmtId="192" fontId="68" fillId="26" borderId="13" xfId="148" applyNumberFormat="1" applyFont="1" applyFill="1" applyBorder="1" applyAlignment="1">
      <alignment horizontal="left" vertical="center" wrapText="1"/>
    </xf>
    <xf numFmtId="191" fontId="68" fillId="26" borderId="15" xfId="148" applyNumberFormat="1" applyFont="1" applyFill="1" applyBorder="1" applyAlignment="1">
      <alignment vertical="center"/>
    </xf>
    <xf numFmtId="0" fontId="33" fillId="0" borderId="13" xfId="132" applyFont="1" applyFill="1" applyBorder="1" applyAlignment="1">
      <alignment vertical="center"/>
    </xf>
    <xf numFmtId="191" fontId="33" fillId="0" borderId="32" xfId="148" applyNumberFormat="1" applyFont="1" applyFill="1" applyBorder="1" applyAlignment="1">
      <alignment horizontal="right" vertical="center"/>
    </xf>
    <xf numFmtId="191" fontId="68" fillId="0" borderId="13" xfId="148" applyNumberFormat="1" applyFont="1" applyFill="1" applyBorder="1" applyAlignment="1"/>
    <xf numFmtId="191" fontId="68" fillId="0" borderId="32" xfId="148" applyNumberFormat="1" applyFont="1" applyFill="1" applyBorder="1" applyAlignment="1">
      <alignment horizontal="right" vertical="center"/>
    </xf>
    <xf numFmtId="191" fontId="68" fillId="0" borderId="35" xfId="148" applyNumberFormat="1" applyFont="1" applyFill="1" applyBorder="1" applyAlignment="1">
      <alignment horizontal="right" vertical="center"/>
    </xf>
    <xf numFmtId="191" fontId="68" fillId="26" borderId="24" xfId="148" applyNumberFormat="1" applyFont="1" applyFill="1" applyBorder="1" applyAlignment="1">
      <alignment vertical="center"/>
    </xf>
    <xf numFmtId="0" fontId="33" fillId="26" borderId="24" xfId="132" applyFont="1" applyFill="1" applyBorder="1" applyAlignment="1">
      <alignment horizontal="left" vertical="center" wrapText="1"/>
    </xf>
    <xf numFmtId="0" fontId="33" fillId="0" borderId="13" xfId="0" applyFont="1" applyBorder="1" applyAlignment="1">
      <alignment vertical="center"/>
    </xf>
    <xf numFmtId="191" fontId="68" fillId="26" borderId="13" xfId="148" applyNumberFormat="1" applyFont="1" applyFill="1" applyBorder="1" applyAlignment="1">
      <alignment horizontal="right" vertical="center"/>
    </xf>
    <xf numFmtId="191" fontId="68" fillId="26" borderId="15" xfId="148" applyNumberFormat="1" applyFont="1" applyFill="1" applyBorder="1" applyAlignment="1">
      <alignment horizontal="right" vertical="center"/>
    </xf>
    <xf numFmtId="190" fontId="68" fillId="0" borderId="12" xfId="132" applyNumberFormat="1" applyFont="1" applyFill="1" applyBorder="1" applyAlignment="1">
      <alignment horizontal="right" vertical="center"/>
    </xf>
    <xf numFmtId="0" fontId="33" fillId="0" borderId="12" xfId="132" applyFont="1" applyFill="1" applyBorder="1" applyAlignment="1">
      <alignment horizontal="left" vertical="center"/>
    </xf>
    <xf numFmtId="191" fontId="68" fillId="0" borderId="27" xfId="148" applyNumberFormat="1" applyFont="1" applyFill="1" applyBorder="1" applyAlignment="1">
      <alignment vertical="center"/>
    </xf>
    <xf numFmtId="0" fontId="0" fillId="0" borderId="0" xfId="132" applyFont="1" applyFill="1" applyAlignment="1">
      <alignment horizontal="right" vertical="center"/>
    </xf>
    <xf numFmtId="185" fontId="0" fillId="0" borderId="0" xfId="132" applyNumberFormat="1" applyFont="1" applyFill="1" applyAlignment="1">
      <alignment vertical="center"/>
    </xf>
    <xf numFmtId="0" fontId="4" fillId="0" borderId="0" xfId="132" applyFont="1" applyFill="1" applyAlignment="1">
      <alignment vertical="center"/>
    </xf>
    <xf numFmtId="0" fontId="41" fillId="0" borderId="0" xfId="132" applyFont="1" applyFill="1" applyAlignment="1">
      <alignment horizontal="center" vertical="center"/>
    </xf>
    <xf numFmtId="0" fontId="44" fillId="0" borderId="20" xfId="132" applyFont="1" applyFill="1" applyBorder="1" applyAlignment="1" applyProtection="1">
      <alignment horizontal="center" vertical="center"/>
      <protection locked="0"/>
    </xf>
    <xf numFmtId="185" fontId="33" fillId="0" borderId="11" xfId="132" applyNumberFormat="1" applyFont="1" applyFill="1" applyBorder="1" applyAlignment="1">
      <alignment horizontal="center" vertical="center"/>
    </xf>
    <xf numFmtId="0" fontId="68" fillId="25" borderId="21" xfId="132" applyFont="1" applyFill="1" applyBorder="1" applyAlignment="1">
      <alignment horizontal="left" vertical="center"/>
    </xf>
    <xf numFmtId="0" fontId="33" fillId="0" borderId="21" xfId="132" applyFont="1" applyFill="1" applyBorder="1" applyAlignment="1">
      <alignment horizontal="center" vertical="center" wrapText="1" readingOrder="1"/>
    </xf>
    <xf numFmtId="0" fontId="33" fillId="0" borderId="23" xfId="132" applyFont="1" applyFill="1" applyBorder="1" applyAlignment="1">
      <alignment horizontal="left" vertical="center"/>
    </xf>
    <xf numFmtId="0" fontId="33" fillId="0" borderId="24" xfId="132" applyFont="1" applyFill="1" applyBorder="1" applyAlignment="1">
      <alignment horizontal="left" vertical="center"/>
    </xf>
    <xf numFmtId="0" fontId="33" fillId="0" borderId="13" xfId="132" applyFont="1" applyFill="1" applyBorder="1" applyAlignment="1">
      <alignment horizontal="left" vertical="center"/>
    </xf>
    <xf numFmtId="0" fontId="33" fillId="0" borderId="22" xfId="132" applyFont="1" applyFill="1" applyBorder="1" applyAlignment="1">
      <alignment horizontal="center" vertical="center" wrapText="1" readingOrder="1"/>
    </xf>
    <xf numFmtId="0" fontId="33" fillId="0" borderId="21" xfId="0" applyFont="1" applyFill="1" applyBorder="1" applyAlignment="1">
      <alignment horizontal="center" vertical="center" wrapText="1" readingOrder="1"/>
    </xf>
    <xf numFmtId="0" fontId="33" fillId="0" borderId="13" xfId="0" applyFont="1" applyFill="1" applyBorder="1" applyAlignment="1">
      <alignment horizontal="left" vertical="center"/>
    </xf>
    <xf numFmtId="192" fontId="68" fillId="25" borderId="21" xfId="148" applyNumberFormat="1" applyFont="1" applyFill="1" applyBorder="1" applyAlignment="1">
      <alignment horizontal="left" vertical="center"/>
    </xf>
    <xf numFmtId="192" fontId="68" fillId="26" borderId="21" xfId="148" applyNumberFormat="1" applyFont="1" applyFill="1" applyBorder="1" applyAlignment="1">
      <alignment horizontal="left" vertical="center"/>
    </xf>
    <xf numFmtId="0" fontId="33" fillId="0" borderId="22" xfId="0" applyFont="1" applyFill="1" applyBorder="1" applyAlignment="1">
      <alignment horizontal="center" vertical="center" wrapText="1" readingOrder="1"/>
    </xf>
    <xf numFmtId="0" fontId="33" fillId="0" borderId="13" xfId="0" applyFont="1" applyFill="1" applyBorder="1" applyAlignment="1">
      <alignment horizontal="center" vertical="center"/>
    </xf>
    <xf numFmtId="0" fontId="68" fillId="26" borderId="25" xfId="132" applyFont="1" applyFill="1" applyBorder="1" applyAlignment="1">
      <alignment horizontal="left" vertical="center"/>
    </xf>
    <xf numFmtId="190" fontId="68" fillId="0" borderId="26" xfId="132" applyNumberFormat="1" applyFont="1" applyFill="1" applyBorder="1" applyAlignment="1">
      <alignment horizontal="left" vertical="center"/>
    </xf>
    <xf numFmtId="185" fontId="33" fillId="0" borderId="0" xfId="166" applyNumberFormat="1" applyFont="1" applyAlignment="1">
      <alignment horizontal="left" vertical="center"/>
    </xf>
    <xf numFmtId="0" fontId="0" fillId="0" borderId="0" xfId="132" applyFont="1" applyFill="1" applyAlignment="1">
      <alignment horizontal="left" vertical="center"/>
    </xf>
    <xf numFmtId="190" fontId="72" fillId="25" borderId="13" xfId="132" applyNumberFormat="1" applyFont="1" applyFill="1" applyBorder="1" applyAlignment="1">
      <alignment vertical="center"/>
    </xf>
    <xf numFmtId="0" fontId="64" fillId="25" borderId="13" xfId="132" applyFont="1" applyFill="1" applyBorder="1" applyAlignment="1">
      <alignment horizontal="right" vertical="center"/>
    </xf>
    <xf numFmtId="191" fontId="72" fillId="25" borderId="15" xfId="148" applyNumberFormat="1" applyFont="1" applyFill="1" applyBorder="1" applyAlignment="1">
      <alignment vertical="center"/>
    </xf>
    <xf numFmtId="194" fontId="33" fillId="0" borderId="13" xfId="1" applyNumberFormat="1" applyFont="1" applyFill="1" applyBorder="1" applyAlignment="1">
      <alignment horizontal="right" vertical="center"/>
    </xf>
    <xf numFmtId="191" fontId="33" fillId="24" borderId="15" xfId="148" applyNumberFormat="1" applyFont="1" applyFill="1" applyBorder="1" applyAlignment="1">
      <alignment vertical="center"/>
    </xf>
    <xf numFmtId="0" fontId="33" fillId="24" borderId="13" xfId="132" applyFont="1" applyFill="1" applyBorder="1" applyAlignment="1">
      <alignment horizontal="left" vertical="center"/>
    </xf>
    <xf numFmtId="191" fontId="68" fillId="0" borderId="13" xfId="148" applyNumberFormat="1" applyFont="1" applyBorder="1" applyAlignment="1">
      <alignment vertical="center"/>
    </xf>
    <xf numFmtId="191" fontId="68" fillId="0" borderId="15" xfId="148" applyNumberFormat="1" applyFont="1" applyBorder="1" applyAlignment="1">
      <alignment vertical="center"/>
    </xf>
    <xf numFmtId="191" fontId="33" fillId="0" borderId="15" xfId="148" applyNumberFormat="1" applyFont="1" applyBorder="1" applyAlignment="1">
      <alignment vertical="center"/>
    </xf>
    <xf numFmtId="194" fontId="68" fillId="0" borderId="13" xfId="1" applyNumberFormat="1" applyFont="1" applyFill="1" applyBorder="1" applyAlignment="1">
      <alignment vertical="center"/>
    </xf>
    <xf numFmtId="0" fontId="64" fillId="25" borderId="13" xfId="132" applyFont="1" applyFill="1" applyBorder="1" applyAlignment="1">
      <alignment vertical="center"/>
    </xf>
    <xf numFmtId="190" fontId="68" fillId="0" borderId="12" xfId="132" applyNumberFormat="1" applyFont="1" applyFill="1" applyBorder="1" applyAlignment="1">
      <alignment vertical="center"/>
    </xf>
    <xf numFmtId="0" fontId="33" fillId="0" borderId="12" xfId="132" applyFont="1" applyFill="1" applyBorder="1" applyAlignment="1">
      <alignment horizontal="right" vertical="center"/>
    </xf>
    <xf numFmtId="191" fontId="68" fillId="0" borderId="27" xfId="148" applyNumberFormat="1" applyFont="1" applyBorder="1" applyAlignment="1">
      <alignment vertical="center"/>
    </xf>
    <xf numFmtId="193" fontId="4" fillId="0" borderId="0" xfId="132" applyNumberFormat="1" applyFont="1" applyFill="1" applyAlignment="1">
      <alignment horizontal="right" vertical="center"/>
    </xf>
    <xf numFmtId="185" fontId="4" fillId="0" borderId="0" xfId="166" applyNumberFormat="1" applyFont="1" applyAlignment="1">
      <alignment vertical="center"/>
    </xf>
    <xf numFmtId="193" fontId="0" fillId="0" borderId="0" xfId="132" applyNumberFormat="1" applyFont="1" applyFill="1" applyAlignment="1">
      <alignment vertical="center"/>
    </xf>
    <xf numFmtId="0" fontId="4" fillId="0" borderId="0" xfId="132" applyFont="1" applyFill="1" applyAlignment="1">
      <alignment horizontal="right" vertical="center"/>
    </xf>
    <xf numFmtId="185" fontId="0" fillId="0" borderId="0" xfId="166" applyNumberFormat="1" applyFont="1"/>
    <xf numFmtId="0" fontId="41" fillId="0" borderId="0" xfId="132" applyFont="1" applyFill="1" applyAlignment="1">
      <alignment horizontal="left" vertical="center"/>
    </xf>
    <xf numFmtId="185" fontId="33" fillId="0" borderId="11" xfId="166" applyNumberFormat="1" applyFont="1" applyFill="1" applyBorder="1" applyAlignment="1">
      <alignment horizontal="center" vertical="center"/>
    </xf>
    <xf numFmtId="0" fontId="72" fillId="25" borderId="21" xfId="132" applyFont="1" applyFill="1" applyBorder="1" applyAlignment="1">
      <alignment horizontal="left" vertical="center"/>
    </xf>
    <xf numFmtId="0" fontId="33" fillId="24" borderId="21" xfId="132" applyFont="1" applyFill="1" applyBorder="1" applyAlignment="1">
      <alignment horizontal="center" vertical="center" wrapText="1" readingOrder="1"/>
    </xf>
    <xf numFmtId="0" fontId="33" fillId="24" borderId="13" xfId="132" applyFont="1" applyFill="1" applyBorder="1" applyAlignment="1">
      <alignment horizontal="left" vertical="center"/>
    </xf>
    <xf numFmtId="0" fontId="0" fillId="24" borderId="13" xfId="0" applyFill="1" applyBorder="1"/>
    <xf numFmtId="193" fontId="68" fillId="0" borderId="26" xfId="132" applyNumberFormat="1" applyFont="1" applyFill="1" applyBorder="1" applyAlignment="1">
      <alignment horizontal="left" vertical="center"/>
    </xf>
  </cellXfs>
  <cellStyles count="199">
    <cellStyle name="20% - 輔色1" xfId="16" builtinId="30" customBuiltin="1"/>
    <cellStyle name="20% - 輔色1 2" xfId="179" xr:uid="{312986F4-B4C9-4851-B5D4-CA38D5794B1E}"/>
    <cellStyle name="20% - 輔色2" xfId="20" builtinId="34" customBuiltin="1"/>
    <cellStyle name="20% - 輔色2 2" xfId="180" xr:uid="{95808924-A20A-4975-9855-4F85FEA7586A}"/>
    <cellStyle name="20% - 輔色3" xfId="24" builtinId="38" customBuiltin="1"/>
    <cellStyle name="20% - 輔色3 2" xfId="181" xr:uid="{0A9758F9-5912-4D91-816E-FDF03E6F4BCB}"/>
    <cellStyle name="20% - 輔色4" xfId="28" builtinId="42" customBuiltin="1"/>
    <cellStyle name="20% - 輔色4 2" xfId="182" xr:uid="{9D261641-6CDB-4E6B-B6F7-A5F7244405D7}"/>
    <cellStyle name="20% - 輔色5" xfId="32" builtinId="46" customBuiltin="1"/>
    <cellStyle name="20% - 輔色5 2" xfId="183" xr:uid="{1B3575D6-BC0B-43D0-BB7B-C3D59AABD911}"/>
    <cellStyle name="20% - 輔色6" xfId="36" builtinId="50" customBuiltin="1"/>
    <cellStyle name="20% - 輔色6 2" xfId="184" xr:uid="{5D8326DE-BDE7-4500-A1CF-9D37153FB026}"/>
    <cellStyle name="40% - 輔色1" xfId="17" builtinId="31" customBuiltin="1"/>
    <cellStyle name="40% - 輔色1 2" xfId="185" xr:uid="{83555D62-FBC5-4F94-AD88-64DC47946E5C}"/>
    <cellStyle name="40% - 輔色2" xfId="21" builtinId="35" customBuiltin="1"/>
    <cellStyle name="40% - 輔色2 2" xfId="186" xr:uid="{19A21054-3646-4208-A876-613C7C04AC2F}"/>
    <cellStyle name="40% - 輔色3" xfId="25" builtinId="39" customBuiltin="1"/>
    <cellStyle name="40% - 輔色3 2" xfId="187" xr:uid="{BB3C0759-0614-4AA7-9F8F-AC764BE15B4C}"/>
    <cellStyle name="40% - 輔色4" xfId="29" builtinId="43" customBuiltin="1"/>
    <cellStyle name="40% - 輔色4 2" xfId="188" xr:uid="{FAF97D11-AEFA-4668-B200-5354AFCDDD94}"/>
    <cellStyle name="40% - 輔色5" xfId="33" builtinId="47" customBuiltin="1"/>
    <cellStyle name="40% - 輔色5 2" xfId="189" xr:uid="{237FB902-AE2A-4E16-9731-B71EA7D95ECB}"/>
    <cellStyle name="40% - 輔色6" xfId="37" builtinId="51" customBuiltin="1"/>
    <cellStyle name="40% - 輔色6 2" xfId="190" xr:uid="{554F4F75-A805-4BF4-BCCC-A221A2E4E07C}"/>
    <cellStyle name="60% - 輔色1" xfId="18" builtinId="32" customBuiltin="1"/>
    <cellStyle name="60% - 輔色1 2" xfId="191" xr:uid="{0DB940B0-8ABF-4E57-8DF7-012D89149275}"/>
    <cellStyle name="60% - 輔色2" xfId="22" builtinId="36" customBuiltin="1"/>
    <cellStyle name="60% - 輔色2 2" xfId="192" xr:uid="{7B01C5E9-B81D-4E2F-932F-1878D5BADBD1}"/>
    <cellStyle name="60% - 輔色3" xfId="26" builtinId="40" customBuiltin="1"/>
    <cellStyle name="60% - 輔色3 2" xfId="193" xr:uid="{5AC74215-C82F-4C5E-A10F-8639BFEAC22E}"/>
    <cellStyle name="60% - 輔色4" xfId="30" builtinId="44" customBuiltin="1"/>
    <cellStyle name="60% - 輔色4 2" xfId="194" xr:uid="{9CFB5E33-80A8-4E7E-921F-FD01AA64338C}"/>
    <cellStyle name="60% - 輔色5" xfId="34" builtinId="48" customBuiltin="1"/>
    <cellStyle name="60% - 輔色5 2" xfId="195" xr:uid="{339CE585-5273-42D9-9654-7F4A14946A64}"/>
    <cellStyle name="60% - 輔色6" xfId="38" builtinId="52" customBuiltin="1"/>
    <cellStyle name="60% - 輔色6 2" xfId="196" xr:uid="{25CA1C16-8D79-4947-8D25-3DFFEDFF10BF}"/>
    <cellStyle name="sheet" xfId="198" xr:uid="{79B12311-5B77-44C2-A5A4-A74FDC838F89}"/>
    <cellStyle name="遽_laroux" xfId="197" xr:uid="{470B9364-0DC1-4F4E-96CA-BAD84C56199F}"/>
    <cellStyle name="一般" xfId="0" builtinId="0" customBuiltin="1"/>
    <cellStyle name="一般 10" xfId="40" xr:uid="{8F603503-9A58-424A-B5E4-CA121A12B2C0}"/>
    <cellStyle name="一般 11" xfId="41" xr:uid="{5BC5B5D4-E02F-491C-AB09-A6480C5D9A59}"/>
    <cellStyle name="一般 118" xfId="42" xr:uid="{7C62E7ED-0F58-4AB7-9C36-BCD5A21AA9B8}"/>
    <cellStyle name="一般 118 2" xfId="43" xr:uid="{1CD80BB2-FE49-492D-85F8-7195750D523A}"/>
    <cellStyle name="一般 118 2 2" xfId="44" xr:uid="{DE6587B8-2EFF-4B98-8CBB-18A51B563DD8}"/>
    <cellStyle name="一般 12" xfId="45" xr:uid="{E40999D0-72CA-4BAC-9D74-8D1E6CB2E7F6}"/>
    <cellStyle name="一般 121" xfId="46" xr:uid="{BB22BC3D-D3D0-4FF9-A1DF-76B46ED142C8}"/>
    <cellStyle name="一般 121 2" xfId="47" xr:uid="{E74919D4-A090-424B-8739-8E310535F5A4}"/>
    <cellStyle name="一般 123" xfId="48" xr:uid="{0B0F2CEF-241B-44EF-8DE6-EEE9D06E1095}"/>
    <cellStyle name="一般 123 2" xfId="49" xr:uid="{FB2A556C-B5E4-457F-AD7C-62F754A0FF04}"/>
    <cellStyle name="一般 125" xfId="50" xr:uid="{1BCF3ABF-D48E-41AC-8373-8794FCAEB982}"/>
    <cellStyle name="一般 13" xfId="51" xr:uid="{323613D0-D069-4DAA-9450-1DE5AA42346A}"/>
    <cellStyle name="一般 14" xfId="52" xr:uid="{33EE85DE-44BB-4AA4-9C32-29F3CC38EF4D}"/>
    <cellStyle name="一般 15" xfId="53" xr:uid="{28442A06-AEF5-4ABB-83EC-9B89A92E4980}"/>
    <cellStyle name="一般 159" xfId="54" xr:uid="{2FA20953-A20F-4BE3-BA4D-6E854C70C6A1}"/>
    <cellStyle name="一般 159 2" xfId="55" xr:uid="{BF009BC3-349D-431B-ABDC-4C070CB8BE25}"/>
    <cellStyle name="一般 16" xfId="56" xr:uid="{D6DF3882-B9F6-414A-A02F-3C5DC18DB45C}"/>
    <cellStyle name="一般 160" xfId="57" xr:uid="{FDE12249-D907-4EBD-AAC1-B1D008818EFB}"/>
    <cellStyle name="一般 168" xfId="58" xr:uid="{E25FEA46-B5FD-40AD-9F9E-E599BB84C9E5}"/>
    <cellStyle name="一般 17" xfId="59" xr:uid="{D3B3A29F-3704-4C10-9C01-54D1802097A3}"/>
    <cellStyle name="一般 18" xfId="60" xr:uid="{1270D9B9-8D82-43B1-AEBD-625B4B784DB3}"/>
    <cellStyle name="一般 19" xfId="61" xr:uid="{C56C46CD-46A3-4FF2-B02E-A0A91FC0564D}"/>
    <cellStyle name="一般 2" xfId="62" xr:uid="{93B87787-C33C-453B-B7A4-8B597ED6B7AE}"/>
    <cellStyle name="一般 20" xfId="63" xr:uid="{82927915-FF12-4DFF-B786-7683EAE5DF6A}"/>
    <cellStyle name="一般 21" xfId="64" xr:uid="{912B3A9C-9A95-42BD-90F7-7D8C643A95FA}"/>
    <cellStyle name="一般 22" xfId="65" xr:uid="{694E21D3-4D5D-481C-AD1E-6BC5B44F31BA}"/>
    <cellStyle name="一般 23" xfId="66" xr:uid="{6A065058-215B-4B88-8434-3C158722CA65}"/>
    <cellStyle name="一般 24" xfId="67" xr:uid="{9E3E4BCC-9531-4732-A687-3898EE228751}"/>
    <cellStyle name="一般 25" xfId="68" xr:uid="{8E9CD6DE-D431-4C70-ABCE-ED980B93988F}"/>
    <cellStyle name="一般 26" xfId="69" xr:uid="{C268BC99-5DF7-4E71-8A03-CFB8822DC760}"/>
    <cellStyle name="一般 27" xfId="70" xr:uid="{128CC8D7-AF6A-45A3-B60F-E0919A224F25}"/>
    <cellStyle name="一般 28" xfId="71" xr:uid="{3495B6D7-4F83-496F-B2BA-9DE8F7B44040}"/>
    <cellStyle name="一般 29" xfId="72" xr:uid="{11F6D6AC-AC96-419C-8EB5-299F69731A03}"/>
    <cellStyle name="一般 3" xfId="73" xr:uid="{F5335E88-C895-4EA9-A85E-58BFF0A80F30}"/>
    <cellStyle name="一般 30" xfId="74" xr:uid="{F1D47DB7-5835-42D1-B3E5-7FC2994F8D55}"/>
    <cellStyle name="一般 31" xfId="75" xr:uid="{D052EEB0-CDFF-47BB-A9A2-52EA3E2243B2}"/>
    <cellStyle name="一般 32" xfId="76" xr:uid="{116EF7BE-6B7D-4768-BE22-330AE97DE254}"/>
    <cellStyle name="一般 33" xfId="77" xr:uid="{7C479146-9E42-41D1-B6B7-87FDA3092ADD}"/>
    <cellStyle name="一般 34" xfId="78" xr:uid="{F6D7FA55-DFD5-4284-8C74-68F4E0AFFCD2}"/>
    <cellStyle name="一般 34 2" xfId="79" xr:uid="{A2F5892E-F2B6-4A08-B60D-91150D29758A}"/>
    <cellStyle name="一般 35" xfId="80" xr:uid="{C122C8F9-AEB2-4210-8410-8B835E4F2D90}"/>
    <cellStyle name="一般 36" xfId="81" xr:uid="{2A79F309-565B-434A-9BE7-37150C1C94D4}"/>
    <cellStyle name="一般 37" xfId="82" xr:uid="{5675E40C-9E8D-4681-B484-A52F7A7B51FE}"/>
    <cellStyle name="一般 38" xfId="83" xr:uid="{4E60EEC3-630E-40A4-B004-DB332A772733}"/>
    <cellStyle name="一般 39" xfId="84" xr:uid="{00DA1A07-4D02-4FCE-8BDB-D892F73504D3}"/>
    <cellStyle name="一般 4" xfId="85" xr:uid="{7B39A9F5-B374-49E9-AC88-9A8D46738BD8}"/>
    <cellStyle name="一般 40" xfId="86" xr:uid="{F84B434C-F3A4-47C4-9AF5-4875BE29368B}"/>
    <cellStyle name="一般 41" xfId="87" xr:uid="{63FB5881-A835-406C-AC4D-E4D94FD03E2B}"/>
    <cellStyle name="一般 42" xfId="88" xr:uid="{967FBA55-4645-4CCC-B119-BEFDD742FF8E}"/>
    <cellStyle name="一般 43" xfId="89" xr:uid="{412EF013-F3CA-4819-A5A2-CC029917906C}"/>
    <cellStyle name="一般 43 2" xfId="90" xr:uid="{DFD44882-7178-4551-BFFB-8C557C64E12C}"/>
    <cellStyle name="一般 44" xfId="91" xr:uid="{175E2AA0-1D80-4372-B046-A70D2A7F4A09}"/>
    <cellStyle name="一般 45" xfId="92" xr:uid="{58904920-F5BD-4695-B3D4-D5A429600BDC}"/>
    <cellStyle name="一般 46" xfId="93" xr:uid="{2204502E-F8C3-426E-BCD6-BEA0937C0309}"/>
    <cellStyle name="一般 47" xfId="94" xr:uid="{6E57E688-125A-4F93-8E46-FEA99FDD12CE}"/>
    <cellStyle name="一般 47 2" xfId="95" xr:uid="{6531F855-2DDE-457C-89F5-E86768F597C1}"/>
    <cellStyle name="一般 48" xfId="96" xr:uid="{E2BCEE45-B4B0-4DE5-88EB-1D23F892AE71}"/>
    <cellStyle name="一般 49" xfId="97" xr:uid="{BFD39EB0-397C-47DF-9C7E-65C7AC837359}"/>
    <cellStyle name="一般 5" xfId="98" xr:uid="{02058D8A-4D5A-40AA-8FF8-AE45C5914E56}"/>
    <cellStyle name="一般 50" xfId="99" xr:uid="{9EF414AE-0BF1-4EAE-A5AA-27F30312B2A5}"/>
    <cellStyle name="一般 50 2" xfId="100" xr:uid="{CA4534A9-FEC0-43B1-8901-8B48019B591B}"/>
    <cellStyle name="一般 51" xfId="101" xr:uid="{CDDCE690-E5FF-4340-855E-6C029834682F}"/>
    <cellStyle name="一般 52" xfId="102" xr:uid="{337ADBB2-4EBA-43BD-BB3A-8664957FA78C}"/>
    <cellStyle name="一般 53" xfId="103" xr:uid="{94A65E9F-A742-4FEC-B79D-8692385A96EF}"/>
    <cellStyle name="一般 54" xfId="104" xr:uid="{C326B1EE-224B-45C7-8404-9A51D5C4C2AC}"/>
    <cellStyle name="一般 55" xfId="105" xr:uid="{5F27E890-6780-414D-B1D2-E1791D548F09}"/>
    <cellStyle name="一般 56" xfId="106" xr:uid="{65C31BD4-1FE6-4A3F-858A-685D030216E4}"/>
    <cellStyle name="一般 57" xfId="107" xr:uid="{67B37014-D3C1-4480-847D-1D81FDDA1B1F}"/>
    <cellStyle name="一般 58" xfId="108" xr:uid="{773A9637-A0D2-40B6-9C0C-D3F9F2C3CFDE}"/>
    <cellStyle name="一般 59" xfId="109" xr:uid="{E7F8F10F-0C28-4AD5-B743-4FE8B1B438B0}"/>
    <cellStyle name="一般 6" xfId="110" xr:uid="{E45B7151-983E-4DCE-98EE-0EA6D5612C00}"/>
    <cellStyle name="一般 60" xfId="111" xr:uid="{7CEF1BAE-0A66-4D04-AE1C-7D0E1EBD9BCA}"/>
    <cellStyle name="一般 61" xfId="112" xr:uid="{18729700-5214-4D9A-AFF3-1A750EA712DC}"/>
    <cellStyle name="一般 62" xfId="113" xr:uid="{A8FBFC0D-4377-4978-A1E6-552334767A8E}"/>
    <cellStyle name="一般 63" xfId="114" xr:uid="{175C6CC4-5E32-4A1B-BC97-71A2356DEFE6}"/>
    <cellStyle name="一般 64" xfId="115" xr:uid="{92DC5D92-4D5E-46BD-978E-21650BFD3224}"/>
    <cellStyle name="一般 65" xfId="116" xr:uid="{50118116-93BC-4E46-9215-964E0A9D0BEE}"/>
    <cellStyle name="一般 66" xfId="117" xr:uid="{AA951D9B-D410-470D-AC96-87161516730A}"/>
    <cellStyle name="一般 67" xfId="118" xr:uid="{E7630EE7-48F3-49A6-A911-DD58F897FD7F}"/>
    <cellStyle name="一般 68" xfId="119" xr:uid="{DE4393E0-AED0-4A3A-B8B4-3877F15C4CA8}"/>
    <cellStyle name="一般 69" xfId="120" xr:uid="{75F840A8-3B25-4796-9990-4F21F5F57758}"/>
    <cellStyle name="一般 7" xfId="121" xr:uid="{68E63272-FE0F-4501-A028-DC2218CF4FA8}"/>
    <cellStyle name="一般 7 2" xfId="122" xr:uid="{61C3AD86-AC76-4162-8A8A-E024DCF5CB7B}"/>
    <cellStyle name="一般 70" xfId="123" xr:uid="{33DE2A94-3A4F-4ADA-B7B1-EEA5EC43B2C7}"/>
    <cellStyle name="一般 71" xfId="124" xr:uid="{FD90C714-09B2-4016-9903-C48FBB5940CE}"/>
    <cellStyle name="一般 72" xfId="125" xr:uid="{74FED80A-9CAF-4CA6-9B54-7A7769C5EA17}"/>
    <cellStyle name="一般 73" xfId="126" xr:uid="{E86BE342-E76E-45D7-948F-9D2DA656D72B}"/>
    <cellStyle name="一般 73 2" xfId="127" xr:uid="{2ED75703-887B-4353-BA79-ED73D73E2EFA}"/>
    <cellStyle name="一般 74" xfId="128" xr:uid="{92C2D088-CB7C-4613-88AD-58EB99ADCD92}"/>
    <cellStyle name="一般 74 2" xfId="129" xr:uid="{C6140049-51CF-4CB2-89E3-D5E45B0B3BA4}"/>
    <cellStyle name="一般 75" xfId="130" xr:uid="{BBD07716-0E6C-4206-A13E-03A55096D234}"/>
    <cellStyle name="一般 75 2" xfId="131" xr:uid="{70F1E545-EB58-4A82-8C66-EDB3EE56C57C}"/>
    <cellStyle name="一般 76" xfId="132" xr:uid="{F6A29370-05E4-4DB8-B411-95D517660AF8}"/>
    <cellStyle name="一般 77" xfId="133" xr:uid="{BF7AB5BE-5D89-484F-9411-A686CB212BD3}"/>
    <cellStyle name="一般 8" xfId="134" xr:uid="{9129926B-5A58-4006-908B-49FDF9121FDE}"/>
    <cellStyle name="一般 9" xfId="135" xr:uid="{41F33C5C-B347-469D-BEDA-8EF17EEDAE52}"/>
    <cellStyle name="一般 9 2" xfId="136" xr:uid="{718040AD-5C86-4627-93AE-E895B3C983D6}"/>
    <cellStyle name="一般 99" xfId="137" xr:uid="{A94B2A77-BC27-4CA4-8F25-188CF6BD4195}"/>
    <cellStyle name="一般 99 2" xfId="138" xr:uid="{F615EA59-963C-45EE-9842-6C19C7E11D57}"/>
    <cellStyle name="一般_96業務總表-業務費-核定" xfId="139" xr:uid="{25E63C37-594C-4EB7-B90E-87F2CAE9A9F8}"/>
    <cellStyle name="一般_99年度重大修繕及定期維護審查表" xfId="140" xr:uid="{38421898-6B23-41DB-8B0E-4CA2181F4B7B}"/>
    <cellStyle name="一般_購建固定資產預算" xfId="39" xr:uid="{47985FFD-3177-437F-941B-EA0F09862E4D}"/>
    <cellStyle name="千分位" xfId="1" builtinId="3" customBuiltin="1"/>
    <cellStyle name="千分位 2" xfId="143" xr:uid="{084D25AD-4CB0-4925-BAF0-78C49E81382F}"/>
    <cellStyle name="千分位 3" xfId="144" xr:uid="{99A34FBE-4C6C-475B-93E9-D40A46783CE6}"/>
    <cellStyle name="千分位 4" xfId="145" xr:uid="{52AF4697-C0AF-44B4-BF59-1BBAF73C92C5}"/>
    <cellStyle name="千分位 5" xfId="146" xr:uid="{B42501C4-C0E5-4EB4-AC0B-C1AEB0B58492}"/>
    <cellStyle name="千分位 6" xfId="147" xr:uid="{8E109599-EC79-4021-874D-AC9B403E80E3}"/>
    <cellStyle name="千分位 7" xfId="148" xr:uid="{EFEAADC6-0939-4CF5-BA32-497D5FC70A5B}"/>
    <cellStyle name="千分位 8" xfId="149" xr:uid="{82755739-F6E2-412E-915A-0AA22299B663}"/>
    <cellStyle name="中等" xfId="6" builtinId="28" customBuiltin="1"/>
    <cellStyle name="中等 2" xfId="141" xr:uid="{CFCB7FFF-149C-4D50-889E-25CCCC41A1B4}"/>
    <cellStyle name="合計" xfId="14" builtinId="25" customBuiltin="1"/>
    <cellStyle name="合計 2" xfId="150" xr:uid="{07FCECE7-CCCC-404E-8B46-2DA6678FBE39}"/>
    <cellStyle name="好" xfId="4" builtinId="26" customBuiltin="1"/>
    <cellStyle name="好 2" xfId="152" xr:uid="{1682A3B5-AA7E-40E9-B3E0-72844023A883}"/>
    <cellStyle name="計算方式" xfId="9" builtinId="22" customBuiltin="1"/>
    <cellStyle name="計算方式 2" xfId="161" xr:uid="{77A94F90-3A58-4B8C-93D6-6B2DBA5FDEE4}"/>
    <cellStyle name="貨幣 2" xfId="164" xr:uid="{E51081A2-F338-4F7E-924D-927628979156}"/>
    <cellStyle name="貨幣 3" xfId="165" xr:uid="{E45882D0-A47E-4525-B96B-DCEB5E2EF621}"/>
    <cellStyle name="貨幣 4" xfId="166" xr:uid="{75A0EE64-3370-4558-83B8-EC65F7428038}"/>
    <cellStyle name="連結的儲存格" xfId="10" builtinId="24" customBuiltin="1"/>
    <cellStyle name="連結的儲存格 2" xfId="176" xr:uid="{9ADEF19B-CD81-499C-8676-76A7DBAA8297}"/>
    <cellStyle name="備註 2" xfId="142" xr:uid="{52145B7B-49CB-480C-8A64-8CA55F085810}"/>
    <cellStyle name="超連結" xfId="167" xr:uid="{22E86E6F-1F3B-4770-ADDE-65D6F20C923C}"/>
    <cellStyle name="說明文字" xfId="13" builtinId="53" customBuiltin="1"/>
    <cellStyle name="說明文字 2" xfId="162" xr:uid="{64811CAF-CDD0-4BC7-92DE-B2954828596E}"/>
    <cellStyle name="輔色1" xfId="15" builtinId="29" customBuiltin="1"/>
    <cellStyle name="輔色1 2" xfId="168" xr:uid="{14698101-CF0C-4C43-BCAE-8868BFC8BD89}"/>
    <cellStyle name="輔色2" xfId="19" builtinId="33" customBuiltin="1"/>
    <cellStyle name="輔色2 2" xfId="169" xr:uid="{2AB354FA-D513-4EA3-9F26-D4F3A751D725}"/>
    <cellStyle name="輔色3" xfId="23" builtinId="37" customBuiltin="1"/>
    <cellStyle name="輔色3 2" xfId="170" xr:uid="{AB13A0B8-2635-4189-8D42-1396058A0724}"/>
    <cellStyle name="輔色4" xfId="27" builtinId="41" customBuiltin="1"/>
    <cellStyle name="輔色4 2" xfId="171" xr:uid="{3C830745-F724-4B65-8AD0-7647A8238895}"/>
    <cellStyle name="輔色5" xfId="31" builtinId="45" customBuiltin="1"/>
    <cellStyle name="輔色5 2" xfId="172" xr:uid="{F8D516FB-97C0-4B56-A7AC-00CE9948DA96}"/>
    <cellStyle name="輔色6" xfId="35" builtinId="49" customBuiltin="1"/>
    <cellStyle name="輔色6 2" xfId="173" xr:uid="{ED68F636-8D5B-49C6-A788-0745C242A988}"/>
    <cellStyle name="標題 1 2" xfId="155" xr:uid="{7EA926F9-DBDF-4134-8BDB-5274774F071D}"/>
    <cellStyle name="標題 2 2" xfId="156" xr:uid="{9D14867C-83D4-4F47-8815-90A68B4CD9B7}"/>
    <cellStyle name="標題 3" xfId="2" builtinId="18" customBuiltin="1"/>
    <cellStyle name="標題 3 2" xfId="157" xr:uid="{5E05CEB0-5CA9-4BD5-A9D0-42DF3B834112}"/>
    <cellStyle name="標題 4" xfId="3" builtinId="19" customBuiltin="1"/>
    <cellStyle name="標題 4 2" xfId="158" xr:uid="{31EF5D9B-25DE-4FE2-87F5-EA4B0E69E9F5}"/>
    <cellStyle name="標題 5" xfId="159" xr:uid="{12673F22-7D87-43C7-B2D3-0EBCCFE3E277}"/>
    <cellStyle name="輸入" xfId="7" builtinId="20" customBuiltin="1"/>
    <cellStyle name="輸入 2" xfId="174" xr:uid="{9E9D5822-AA33-4663-AB51-7F16E537230F}"/>
    <cellStyle name="輸出" xfId="8" builtinId="21" customBuiltin="1"/>
    <cellStyle name="輸出 2" xfId="175" xr:uid="{421D416E-03A4-4C3C-A67B-48C517CC3458}"/>
    <cellStyle name="檢查儲存格" xfId="11" builtinId="23" customBuiltin="1"/>
    <cellStyle name="檢查儲存格 2" xfId="160" xr:uid="{36327DE9-B5B9-4159-B09B-1E5C8FB8DB0A}"/>
    <cellStyle name="壞" xfId="5" builtinId="27" customBuiltin="1"/>
    <cellStyle name="壞 2" xfId="151" xr:uid="{DC6BCA33-F058-4EA4-864A-D872DCB1B410}"/>
    <cellStyle name="警告文字" xfId="12" builtinId="11" customBuiltin="1"/>
    <cellStyle name="警告文字 2" xfId="163" xr:uid="{F663B2AB-07C1-4142-B49F-F55C6280CF4D}"/>
    <cellStyle name="巍葆 [0]_laroux" xfId="153" xr:uid="{362636DB-E52B-4BE8-8A8F-C928E2C8A891}"/>
    <cellStyle name="巍葆_laroux" xfId="154" xr:uid="{54D195AE-2D55-4F22-9A7C-4E94C2DA896C}"/>
    <cellStyle name="鱔 [0]_laroux" xfId="177" xr:uid="{ED8552DD-36A4-4364-ABB7-97C1723AAE3E}"/>
    <cellStyle name="鱔_laroux" xfId="178" xr:uid="{AA62BC4D-9C90-41CF-BB4C-39353A2FC6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155859</xdr:colOff>
      <xdr:row>0</xdr:row>
      <xdr:rowOff>311728</xdr:rowOff>
    </xdr:from>
    <xdr:ext cx="1362364" cy="374263"/>
    <xdr:sp macro="" textlink="">
      <xdr:nvSpPr>
        <xdr:cNvPr id="2" name="文字方塊 1">
          <a:extLst>
            <a:ext uri="{FF2B5EF4-FFF2-40B4-BE49-F238E27FC236}">
              <a16:creationId xmlns:a16="http://schemas.microsoft.com/office/drawing/2014/main" id="{C0DFADCE-49D7-3261-FBCA-948F439692FF}"/>
            </a:ext>
          </a:extLst>
        </xdr:cNvPr>
        <xdr:cNvSpPr txBox="1"/>
      </xdr:nvSpPr>
      <xdr:spPr>
        <a:xfrm>
          <a:off x="155859" y="311728"/>
          <a:ext cx="1362364" cy="374263"/>
        </a:xfrm>
        <a:prstGeom prst="rect">
          <a:avLst/>
        </a:prstGeom>
        <a:solidFill>
          <a:srgbClr val="FFFFFF"/>
        </a:solidFill>
        <a:ln cap="flat">
          <a:noFill/>
        </a:ln>
      </xdr:spPr>
      <xdr:txBody>
        <a:bodyPr vert="horz" wrap="square" lIns="91440" tIns="45720" rIns="91440" bIns="45720" anchor="t" anchorCtr="0" compatLnSpc="0">
          <a:noAutofit/>
        </a:bodyPr>
        <a:lstStyle/>
        <a:p>
          <a:pPr marL="0" marR="0" lvl="0" indent="0" defTabSz="914400" rtl="0" fontAlgn="auto" hangingPunct="1">
            <a:lnSpc>
              <a:spcPct val="100000"/>
            </a:lnSpc>
            <a:spcBef>
              <a:spcPts val="0"/>
            </a:spcBef>
            <a:spcAft>
              <a:spcPts val="0"/>
            </a:spcAft>
            <a:buNone/>
            <a:tabLst/>
            <a:defRPr sz="1800" b="0" i="0" u="none" strike="noStrike" kern="0" cap="none" spc="0" baseline="0">
              <a:solidFill>
                <a:srgbClr val="000000"/>
              </a:solidFill>
              <a:uFillTx/>
            </a:defRPr>
          </a:pPr>
          <a:r>
            <a:rPr lang="zh-TW" sz="2000" b="0" i="0" u="none" strike="noStrike" kern="0" cap="none" spc="0" baseline="0">
              <a:solidFill>
                <a:srgbClr val="000000"/>
              </a:solidFill>
              <a:uFillTx/>
              <a:latin typeface="標楷體" pitchFamily="65"/>
              <a:ea typeface="標楷體" pitchFamily="65"/>
            </a:rPr>
            <a:t>【表</a:t>
          </a:r>
          <a:r>
            <a:rPr lang="en-US" sz="2000" b="0" i="0" u="none" strike="noStrike" kern="0" cap="none" spc="0" baseline="0">
              <a:solidFill>
                <a:srgbClr val="000000"/>
              </a:solidFill>
              <a:uFillTx/>
              <a:latin typeface="標楷體" pitchFamily="65"/>
              <a:ea typeface="標楷體" pitchFamily="65"/>
            </a:rPr>
            <a:t>4-1】</a:t>
          </a:r>
        </a:p>
      </xdr:txBody>
    </xdr:sp>
    <xdr:clientData/>
  </xdr:one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15150-6722-4562-AE15-8868508A04AD}">
  <dimension ref="A1:AMJ23"/>
  <sheetViews>
    <sheetView tabSelected="1" workbookViewId="0"/>
  </sheetViews>
  <sheetFormatPr defaultColWidth="8.875" defaultRowHeight="16.5"/>
  <cols>
    <col min="1" max="1" width="10.75" style="2" customWidth="1"/>
    <col min="2" max="2" width="6.375" style="2" customWidth="1"/>
    <col min="3" max="3" width="25.125" style="2" customWidth="1"/>
    <col min="4" max="4" width="7.75" style="2" customWidth="1"/>
    <col min="5" max="5" width="14.125" style="2" customWidth="1"/>
    <col min="6" max="6" width="15.75" style="3" customWidth="1"/>
    <col min="7" max="7" width="13.375" style="2" customWidth="1"/>
    <col min="8" max="8" width="13" style="2" customWidth="1"/>
    <col min="9" max="9" width="10" style="2" customWidth="1"/>
    <col min="10" max="10" width="15.125" style="2" customWidth="1"/>
    <col min="11" max="1024" width="8.875" style="2" customWidth="1"/>
    <col min="1025" max="1025" width="8.875" customWidth="1"/>
  </cols>
  <sheetData>
    <row r="1" spans="1:10" ht="21.6" customHeight="1">
      <c r="A1" s="1" t="s">
        <v>0</v>
      </c>
    </row>
    <row r="2" spans="1:10" ht="21.6" customHeight="1">
      <c r="A2" s="25" t="s">
        <v>1</v>
      </c>
      <c r="B2" s="25"/>
      <c r="C2" s="25"/>
      <c r="D2" s="25"/>
      <c r="E2" s="25"/>
      <c r="F2" s="25"/>
      <c r="G2" s="25"/>
      <c r="H2" s="25"/>
      <c r="I2" s="25"/>
      <c r="J2" s="25"/>
    </row>
    <row r="3" spans="1:10" ht="21.6" customHeight="1">
      <c r="A3" s="4"/>
      <c r="B3" s="4"/>
      <c r="C3" s="4"/>
      <c r="D3" s="4"/>
      <c r="E3" s="4">
        <v>116</v>
      </c>
      <c r="F3" s="4" t="s">
        <v>2</v>
      </c>
      <c r="G3" s="4"/>
      <c r="H3" s="4"/>
      <c r="I3" s="4"/>
      <c r="J3" s="4"/>
    </row>
    <row r="4" spans="1:10" ht="21.6" customHeight="1" thickBot="1">
      <c r="A4" s="5" t="s">
        <v>3</v>
      </c>
      <c r="B4" s="6"/>
      <c r="D4" s="7"/>
      <c r="E4" s="8"/>
      <c r="G4" s="7"/>
      <c r="H4" s="7"/>
      <c r="J4" s="9" t="s">
        <v>4</v>
      </c>
    </row>
    <row r="5" spans="1:10" ht="34.15" customHeight="1" thickBot="1">
      <c r="A5" s="26" t="s">
        <v>5</v>
      </c>
      <c r="B5" s="26" t="s">
        <v>6</v>
      </c>
      <c r="C5" s="26" t="s">
        <v>7</v>
      </c>
      <c r="D5" s="26" t="s">
        <v>8</v>
      </c>
      <c r="E5" s="26" t="s">
        <v>9</v>
      </c>
      <c r="F5" s="27" t="s">
        <v>10</v>
      </c>
      <c r="G5" s="26" t="s">
        <v>11</v>
      </c>
      <c r="H5" s="26" t="s">
        <v>12</v>
      </c>
      <c r="I5" s="28" t="s">
        <v>13</v>
      </c>
      <c r="J5" s="28"/>
    </row>
    <row r="6" spans="1:10" ht="21.6" customHeight="1">
      <c r="A6" s="26"/>
      <c r="B6" s="26"/>
      <c r="C6" s="26"/>
      <c r="D6" s="26"/>
      <c r="E6" s="26"/>
      <c r="F6" s="27"/>
      <c r="G6" s="26"/>
      <c r="H6" s="26"/>
      <c r="I6" s="28"/>
      <c r="J6" s="28"/>
    </row>
    <row r="7" spans="1:10" ht="23.25" customHeight="1" thickBot="1">
      <c r="A7" s="29" t="s">
        <v>14</v>
      </c>
      <c r="B7" s="10">
        <v>1</v>
      </c>
      <c r="C7" s="11"/>
      <c r="D7" s="12"/>
      <c r="E7" s="12"/>
      <c r="F7" s="13">
        <f t="shared" ref="F7:F15" si="0">D7*E7</f>
        <v>0</v>
      </c>
      <c r="G7" s="11"/>
      <c r="H7" s="14"/>
      <c r="I7" s="30"/>
      <c r="J7" s="30"/>
    </row>
    <row r="8" spans="1:10" ht="21.6" customHeight="1" thickBot="1">
      <c r="A8" s="29"/>
      <c r="B8" s="10">
        <v>2</v>
      </c>
      <c r="C8" s="11"/>
      <c r="D8" s="12"/>
      <c r="E8" s="12"/>
      <c r="F8" s="13">
        <f t="shared" si="0"/>
        <v>0</v>
      </c>
      <c r="G8" s="11"/>
      <c r="H8" s="14"/>
      <c r="I8" s="30"/>
      <c r="J8" s="30"/>
    </row>
    <row r="9" spans="1:10" ht="21.6" customHeight="1" thickBot="1">
      <c r="A9" s="29"/>
      <c r="B9" s="10">
        <v>3</v>
      </c>
      <c r="C9" s="11"/>
      <c r="D9" s="12"/>
      <c r="E9" s="12"/>
      <c r="F9" s="13">
        <f t="shared" si="0"/>
        <v>0</v>
      </c>
      <c r="G9" s="11"/>
      <c r="H9" s="14"/>
      <c r="I9" s="30"/>
      <c r="J9" s="30"/>
    </row>
    <row r="10" spans="1:10" ht="21.6" customHeight="1" thickBot="1">
      <c r="A10" s="29"/>
      <c r="B10" s="10">
        <v>4</v>
      </c>
      <c r="C10" s="11"/>
      <c r="D10" s="12"/>
      <c r="E10" s="12"/>
      <c r="F10" s="13">
        <f t="shared" si="0"/>
        <v>0</v>
      </c>
      <c r="G10" s="11"/>
      <c r="H10" s="14"/>
      <c r="I10" s="30"/>
      <c r="J10" s="30"/>
    </row>
    <row r="11" spans="1:10" ht="21.6" customHeight="1" thickBot="1">
      <c r="A11" s="29"/>
      <c r="B11" s="10">
        <v>5</v>
      </c>
      <c r="C11" s="11"/>
      <c r="D11" s="12"/>
      <c r="E11" s="12"/>
      <c r="F11" s="13">
        <f t="shared" si="0"/>
        <v>0</v>
      </c>
      <c r="G11" s="11"/>
      <c r="H11" s="14"/>
      <c r="I11" s="30"/>
      <c r="J11" s="30"/>
    </row>
    <row r="12" spans="1:10" ht="21.6" customHeight="1" thickBot="1">
      <c r="A12" s="29"/>
      <c r="B12" s="10">
        <v>6</v>
      </c>
      <c r="C12" s="11"/>
      <c r="D12" s="12"/>
      <c r="E12" s="12"/>
      <c r="F12" s="13">
        <f t="shared" si="0"/>
        <v>0</v>
      </c>
      <c r="G12" s="11"/>
      <c r="H12" s="14"/>
      <c r="I12" s="30"/>
      <c r="J12" s="30"/>
    </row>
    <row r="13" spans="1:10" ht="21.6" customHeight="1" thickBot="1">
      <c r="A13" s="29"/>
      <c r="B13" s="10">
        <v>7</v>
      </c>
      <c r="C13" s="11"/>
      <c r="D13" s="12"/>
      <c r="E13" s="12"/>
      <c r="F13" s="13">
        <f t="shared" si="0"/>
        <v>0</v>
      </c>
      <c r="G13" s="11"/>
      <c r="H13" s="14"/>
      <c r="I13" s="30"/>
      <c r="J13" s="30"/>
    </row>
    <row r="14" spans="1:10" ht="21.6" customHeight="1" thickBot="1">
      <c r="A14" s="29"/>
      <c r="B14" s="10">
        <v>8</v>
      </c>
      <c r="C14" s="11"/>
      <c r="D14" s="12"/>
      <c r="E14" s="12"/>
      <c r="F14" s="13">
        <f t="shared" si="0"/>
        <v>0</v>
      </c>
      <c r="G14" s="11"/>
      <c r="H14" s="14"/>
      <c r="I14" s="30"/>
      <c r="J14" s="30"/>
    </row>
    <row r="15" spans="1:10" ht="21.6" customHeight="1" thickBot="1">
      <c r="A15" s="29"/>
      <c r="B15" s="10">
        <v>9</v>
      </c>
      <c r="C15" s="15" t="s">
        <v>15</v>
      </c>
      <c r="D15" s="12"/>
      <c r="E15" s="12"/>
      <c r="F15" s="13">
        <f t="shared" si="0"/>
        <v>0</v>
      </c>
      <c r="G15" s="11"/>
      <c r="H15" s="14"/>
      <c r="I15" s="30"/>
      <c r="J15" s="30"/>
    </row>
    <row r="16" spans="1:10" ht="21.6" customHeight="1" thickBot="1">
      <c r="A16" s="29"/>
      <c r="B16" s="16"/>
      <c r="C16" s="31" t="s">
        <v>16</v>
      </c>
      <c r="D16" s="31"/>
      <c r="E16" s="31"/>
      <c r="F16" s="17">
        <f>SUM(F7:F15)</f>
        <v>0</v>
      </c>
      <c r="G16" s="14"/>
      <c r="H16" s="18"/>
      <c r="I16" s="32"/>
      <c r="J16" s="32"/>
    </row>
    <row r="17" spans="1:10" customFormat="1" ht="21.6" customHeight="1">
      <c r="A17" s="19" t="s">
        <v>17</v>
      </c>
      <c r="B17" s="19"/>
      <c r="C17" s="20"/>
      <c r="D17" s="2"/>
      <c r="E17" s="2"/>
      <c r="F17" s="21"/>
      <c r="G17" s="3"/>
      <c r="H17" s="3"/>
      <c r="I17" s="2"/>
      <c r="J17" s="2"/>
    </row>
    <row r="18" spans="1:10" s="8" customFormat="1" ht="40.5" customHeight="1">
      <c r="A18" s="22" t="s">
        <v>18</v>
      </c>
      <c r="B18" s="33" t="s">
        <v>19</v>
      </c>
      <c r="C18" s="33"/>
      <c r="D18" s="33"/>
      <c r="E18" s="33"/>
      <c r="F18" s="33"/>
      <c r="G18" s="33"/>
      <c r="H18" s="33"/>
      <c r="I18" s="33"/>
      <c r="J18" s="33"/>
    </row>
    <row r="19" spans="1:10" s="20" customFormat="1" ht="30" customHeight="1">
      <c r="A19" s="22" t="s">
        <v>20</v>
      </c>
      <c r="B19" s="33" t="s">
        <v>21</v>
      </c>
      <c r="C19" s="33"/>
      <c r="D19" s="33"/>
      <c r="E19" s="33"/>
      <c r="F19" s="33"/>
      <c r="G19" s="33"/>
      <c r="H19" s="33"/>
      <c r="I19" s="33"/>
      <c r="J19" s="33"/>
    </row>
    <row r="20" spans="1:10" s="20" customFormat="1" ht="24" customHeight="1">
      <c r="A20" s="22" t="s">
        <v>22</v>
      </c>
      <c r="B20" s="23" t="s">
        <v>23</v>
      </c>
      <c r="C20" s="24"/>
      <c r="D20" s="24"/>
      <c r="E20" s="24"/>
      <c r="F20" s="24"/>
      <c r="G20" s="24"/>
      <c r="H20" s="24"/>
      <c r="I20" s="24"/>
      <c r="J20" s="24"/>
    </row>
    <row r="21" spans="1:10" customFormat="1" ht="21.6" customHeight="1">
      <c r="A21" s="2"/>
      <c r="B21" s="7" t="s">
        <v>24</v>
      </c>
      <c r="C21" s="34" t="s">
        <v>25</v>
      </c>
      <c r="D21" s="34"/>
      <c r="E21" s="2"/>
      <c r="F21" s="3"/>
      <c r="G21" s="7" t="s">
        <v>26</v>
      </c>
      <c r="H21" s="7"/>
      <c r="I21" s="6"/>
      <c r="J21" s="2"/>
    </row>
    <row r="22" spans="1:10" customFormat="1" ht="21.6" customHeight="1">
      <c r="A22" s="1"/>
      <c r="B22" s="1"/>
      <c r="C22" s="2"/>
      <c r="D22" s="21"/>
      <c r="E22" s="2"/>
      <c r="F22" s="3"/>
      <c r="G22" s="21"/>
      <c r="H22" s="21"/>
      <c r="I22" s="21"/>
      <c r="J22" s="2"/>
    </row>
    <row r="23" spans="1:10" customFormat="1" ht="21.6" customHeight="1">
      <c r="A23" s="1"/>
      <c r="B23" s="1"/>
      <c r="C23" s="1"/>
      <c r="D23" s="7"/>
      <c r="E23" s="21"/>
      <c r="F23" s="3"/>
      <c r="G23" s="2"/>
      <c r="H23" s="2"/>
      <c r="I23" s="2"/>
      <c r="J23" s="2"/>
    </row>
  </sheetData>
  <mergeCells count="25">
    <mergeCell ref="C16:E16"/>
    <mergeCell ref="I16:J16"/>
    <mergeCell ref="B18:J18"/>
    <mergeCell ref="B19:J19"/>
    <mergeCell ref="C21:D21"/>
    <mergeCell ref="A7:A16"/>
    <mergeCell ref="I7:J7"/>
    <mergeCell ref="I8:J8"/>
    <mergeCell ref="I9:J9"/>
    <mergeCell ref="I10:J10"/>
    <mergeCell ref="I11:J11"/>
    <mergeCell ref="I12:J12"/>
    <mergeCell ref="I13:J13"/>
    <mergeCell ref="I14:J14"/>
    <mergeCell ref="I15:J15"/>
    <mergeCell ref="A2:J2"/>
    <mergeCell ref="A5:A6"/>
    <mergeCell ref="B5:B6"/>
    <mergeCell ref="C5:C6"/>
    <mergeCell ref="D5:D6"/>
    <mergeCell ref="E5:E6"/>
    <mergeCell ref="F5:F6"/>
    <mergeCell ref="G5:G6"/>
    <mergeCell ref="H5:H6"/>
    <mergeCell ref="I5:J6"/>
  </mergeCells>
  <phoneticPr fontId="31" type="noConversion"/>
  <printOptions horizontalCentered="1"/>
  <pageMargins left="7.8472222222222221E-2" right="7.8472222222222221E-2" top="0.19652777777777802" bottom="0.19652777777777802" header="0.19652777777777802" footer="0.19652777777777802"/>
  <pageSetup paperSize="0" scale="78"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14764-DE67-4DFA-B626-2B03ABF972EF}">
  <dimension ref="A1:AMJ58"/>
  <sheetViews>
    <sheetView workbookViewId="0"/>
  </sheetViews>
  <sheetFormatPr defaultColWidth="9.5" defaultRowHeight="16.5"/>
  <cols>
    <col min="1" max="1" width="9" style="39" customWidth="1"/>
    <col min="2" max="2" width="42.5" style="36" customWidth="1"/>
    <col min="3" max="3" width="27.125" style="37" customWidth="1"/>
    <col min="4" max="4" width="28.625" style="37" customWidth="1"/>
    <col min="5" max="5" width="48.5" style="38" customWidth="1"/>
    <col min="6" max="6" width="2" style="39" hidden="1" customWidth="1"/>
    <col min="7" max="11" width="9.625" style="39" customWidth="1"/>
    <col min="12" max="12" width="12.375" style="39" customWidth="1"/>
    <col min="13" max="1024" width="9.625" style="39" customWidth="1"/>
    <col min="1025" max="1025" width="9.5" customWidth="1"/>
  </cols>
  <sheetData>
    <row r="1" spans="1:20" ht="36.75" customHeight="1">
      <c r="A1" s="35" t="s">
        <v>27</v>
      </c>
    </row>
    <row r="2" spans="1:20" s="40" customFormat="1" ht="33" customHeight="1">
      <c r="A2" s="83" t="s">
        <v>1</v>
      </c>
      <c r="B2" s="83"/>
      <c r="C2" s="83"/>
      <c r="D2" s="83"/>
      <c r="E2" s="83"/>
    </row>
    <row r="3" spans="1:20" ht="33" customHeight="1">
      <c r="A3" s="41"/>
      <c r="B3" s="41"/>
      <c r="C3" s="42">
        <v>116</v>
      </c>
      <c r="D3" s="41" t="s">
        <v>28</v>
      </c>
      <c r="E3" s="41"/>
    </row>
    <row r="4" spans="1:20" ht="26.25" thickBot="1">
      <c r="B4" s="43"/>
      <c r="C4" s="44"/>
      <c r="D4" s="45"/>
      <c r="E4" s="46" t="s">
        <v>29</v>
      </c>
    </row>
    <row r="5" spans="1:20" s="51" customFormat="1" ht="75" customHeight="1">
      <c r="A5" s="47" t="s">
        <v>30</v>
      </c>
      <c r="B5" s="48" t="s">
        <v>31</v>
      </c>
      <c r="C5" s="49" t="s">
        <v>32</v>
      </c>
      <c r="D5" s="49" t="s">
        <v>33</v>
      </c>
      <c r="E5" s="50" t="s">
        <v>34</v>
      </c>
    </row>
    <row r="6" spans="1:20" s="56" customFormat="1" ht="42.75" customHeight="1">
      <c r="A6" s="84" t="s">
        <v>35</v>
      </c>
      <c r="B6" s="52" t="s">
        <v>36</v>
      </c>
      <c r="C6" s="53">
        <v>590000</v>
      </c>
      <c r="D6" s="54"/>
      <c r="E6" s="55"/>
    </row>
    <row r="7" spans="1:20" s="56" customFormat="1" ht="42.75" customHeight="1">
      <c r="A7" s="84"/>
      <c r="B7" s="52" t="s">
        <v>37</v>
      </c>
      <c r="C7" s="53">
        <v>368000</v>
      </c>
      <c r="D7" s="54"/>
      <c r="E7" s="55"/>
    </row>
    <row r="8" spans="1:20" s="56" customFormat="1" ht="42.75" customHeight="1">
      <c r="A8" s="84"/>
      <c r="B8" s="52" t="s">
        <v>38</v>
      </c>
      <c r="C8" s="53">
        <v>310000</v>
      </c>
      <c r="D8" s="54"/>
      <c r="E8" s="57"/>
    </row>
    <row r="9" spans="1:20" s="56" customFormat="1" ht="42.75" customHeight="1">
      <c r="A9" s="84"/>
      <c r="B9" s="52" t="s">
        <v>39</v>
      </c>
      <c r="C9" s="53">
        <v>54000</v>
      </c>
      <c r="D9" s="54"/>
      <c r="E9" s="55"/>
    </row>
    <row r="10" spans="1:20" s="56" customFormat="1" ht="63.75" customHeight="1">
      <c r="A10" s="84"/>
      <c r="B10" s="52" t="s">
        <v>40</v>
      </c>
      <c r="C10" s="53">
        <v>96000</v>
      </c>
      <c r="D10" s="54"/>
      <c r="E10" s="55"/>
      <c r="L10" s="85"/>
      <c r="M10" s="85"/>
      <c r="N10" s="85"/>
      <c r="O10" s="85"/>
      <c r="P10" s="85"/>
      <c r="Q10" s="85"/>
      <c r="R10" s="85"/>
      <c r="S10" s="85"/>
      <c r="T10" s="85"/>
    </row>
    <row r="11" spans="1:20" s="56" customFormat="1" ht="42.75" customHeight="1">
      <c r="A11" s="86" t="s">
        <v>41</v>
      </c>
      <c r="B11" s="52" t="s">
        <v>42</v>
      </c>
      <c r="C11" s="53">
        <v>850000</v>
      </c>
      <c r="D11" s="58"/>
      <c r="E11" s="57"/>
      <c r="L11" s="59"/>
    </row>
    <row r="12" spans="1:20" s="56" customFormat="1" ht="42.75" customHeight="1">
      <c r="A12" s="86"/>
      <c r="B12" s="52" t="s">
        <v>43</v>
      </c>
      <c r="C12" s="53">
        <v>19000000</v>
      </c>
      <c r="D12" s="58"/>
      <c r="E12" s="57"/>
    </row>
    <row r="13" spans="1:20" s="56" customFormat="1" ht="42.75" customHeight="1">
      <c r="A13" s="86"/>
      <c r="B13" s="52" t="s">
        <v>44</v>
      </c>
      <c r="C13" s="53">
        <v>78067</v>
      </c>
      <c r="D13" s="58"/>
      <c r="E13" s="57"/>
    </row>
    <row r="14" spans="1:20" s="56" customFormat="1" ht="70.5" customHeight="1">
      <c r="A14" s="86"/>
      <c r="B14" s="52" t="s">
        <v>45</v>
      </c>
      <c r="C14" s="53">
        <v>150000</v>
      </c>
      <c r="D14" s="58"/>
      <c r="E14" s="57"/>
    </row>
    <row r="15" spans="1:20" s="56" customFormat="1" ht="43.5" customHeight="1">
      <c r="A15" s="86"/>
      <c r="B15" s="52" t="s">
        <v>46</v>
      </c>
      <c r="C15" s="53">
        <v>3703814</v>
      </c>
      <c r="D15" s="58"/>
      <c r="E15" s="57"/>
    </row>
    <row r="16" spans="1:20" s="56" customFormat="1" ht="43.5" customHeight="1">
      <c r="A16" s="86"/>
      <c r="B16" s="52" t="s">
        <v>47</v>
      </c>
      <c r="C16" s="53">
        <v>13593400</v>
      </c>
      <c r="D16" s="58"/>
      <c r="E16" s="57"/>
    </row>
    <row r="17" spans="1:5" s="56" customFormat="1" ht="43.5" customHeight="1">
      <c r="A17" s="86"/>
      <c r="B17" s="52" t="s">
        <v>48</v>
      </c>
      <c r="C17" s="53">
        <v>2592000</v>
      </c>
      <c r="D17" s="58"/>
      <c r="E17" s="57"/>
    </row>
    <row r="18" spans="1:5" s="56" customFormat="1" ht="43.5" customHeight="1">
      <c r="A18" s="86"/>
      <c r="B18" s="52" t="s">
        <v>49</v>
      </c>
      <c r="C18" s="53">
        <v>61128</v>
      </c>
      <c r="D18" s="58"/>
      <c r="E18" s="57"/>
    </row>
    <row r="19" spans="1:5" s="56" customFormat="1" ht="43.5" customHeight="1">
      <c r="A19" s="86"/>
      <c r="B19" s="60" t="s">
        <v>50</v>
      </c>
      <c r="C19" s="53">
        <v>100080</v>
      </c>
      <c r="D19" s="58"/>
      <c r="E19" s="57"/>
    </row>
    <row r="20" spans="1:5" s="56" customFormat="1" ht="43.5" customHeight="1">
      <c r="A20" s="86"/>
      <c r="B20" s="61" t="s">
        <v>51</v>
      </c>
      <c r="C20" s="62">
        <v>200000</v>
      </c>
      <c r="D20" s="58"/>
      <c r="E20" s="57"/>
    </row>
    <row r="21" spans="1:5" s="56" customFormat="1" ht="43.5" customHeight="1">
      <c r="A21" s="86"/>
      <c r="B21" s="61" t="s">
        <v>52</v>
      </c>
      <c r="C21" s="62">
        <v>200000</v>
      </c>
      <c r="D21" s="58"/>
      <c r="E21" s="57"/>
    </row>
    <row r="22" spans="1:5" s="56" customFormat="1" ht="43.5" customHeight="1">
      <c r="A22" s="86"/>
      <c r="B22" s="61" t="s">
        <v>53</v>
      </c>
      <c r="C22" s="62">
        <v>5000000</v>
      </c>
      <c r="D22" s="58"/>
      <c r="E22" s="57"/>
    </row>
    <row r="23" spans="1:5" s="56" customFormat="1" ht="43.5" customHeight="1">
      <c r="A23" s="86"/>
      <c r="B23" s="61" t="s">
        <v>54</v>
      </c>
      <c r="C23" s="62">
        <v>3450000</v>
      </c>
      <c r="D23" s="58"/>
      <c r="E23" s="57"/>
    </row>
    <row r="24" spans="1:5" s="56" customFormat="1" ht="43.5" customHeight="1">
      <c r="A24" s="86"/>
      <c r="B24" s="63" t="s">
        <v>55</v>
      </c>
      <c r="C24" s="62">
        <v>300000</v>
      </c>
      <c r="D24" s="58"/>
      <c r="E24" s="57"/>
    </row>
    <row r="25" spans="1:5" s="56" customFormat="1" ht="43.5" customHeight="1">
      <c r="A25" s="86"/>
      <c r="B25" s="63" t="s">
        <v>56</v>
      </c>
      <c r="C25" s="62">
        <v>100000</v>
      </c>
      <c r="D25" s="58"/>
      <c r="E25" s="57"/>
    </row>
    <row r="26" spans="1:5" s="56" customFormat="1" ht="56.25" customHeight="1">
      <c r="A26" s="86"/>
      <c r="B26" s="63" t="s">
        <v>57</v>
      </c>
      <c r="C26" s="62">
        <v>200000</v>
      </c>
      <c r="D26" s="58"/>
      <c r="E26" s="57"/>
    </row>
    <row r="27" spans="1:5" s="56" customFormat="1" ht="50.25" customHeight="1">
      <c r="A27" s="86"/>
      <c r="B27" s="63" t="s">
        <v>58</v>
      </c>
      <c r="C27" s="62">
        <v>50000</v>
      </c>
      <c r="D27" s="58"/>
      <c r="E27" s="57"/>
    </row>
    <row r="28" spans="1:5" s="56" customFormat="1" ht="66.75" customHeight="1">
      <c r="A28" s="86"/>
      <c r="B28" s="63" t="s">
        <v>59</v>
      </c>
      <c r="C28" s="62">
        <v>102000</v>
      </c>
      <c r="D28" s="58"/>
      <c r="E28" s="57"/>
    </row>
    <row r="29" spans="1:5" s="56" customFormat="1" ht="43.5" customHeight="1">
      <c r="A29" s="86"/>
      <c r="B29" s="63" t="s">
        <v>60</v>
      </c>
      <c r="C29" s="62">
        <v>235000</v>
      </c>
      <c r="D29" s="58"/>
      <c r="E29" s="57"/>
    </row>
    <row r="30" spans="1:5" s="56" customFormat="1" ht="43.5" customHeight="1">
      <c r="A30" s="86"/>
      <c r="B30" s="63" t="s">
        <v>61</v>
      </c>
      <c r="C30" s="62">
        <v>572280</v>
      </c>
      <c r="D30" s="58"/>
      <c r="E30" s="57"/>
    </row>
    <row r="31" spans="1:5" s="56" customFormat="1" ht="42.75" customHeight="1">
      <c r="A31" s="86"/>
      <c r="B31" s="61" t="s">
        <v>62</v>
      </c>
      <c r="C31" s="62">
        <v>20272845</v>
      </c>
      <c r="D31" s="58"/>
      <c r="E31" s="57"/>
    </row>
    <row r="32" spans="1:5" s="56" customFormat="1" ht="42.75" customHeight="1">
      <c r="A32" s="84" t="s">
        <v>63</v>
      </c>
      <c r="B32" s="64" t="s">
        <v>64</v>
      </c>
      <c r="C32" s="53">
        <v>60232794</v>
      </c>
      <c r="D32" s="65"/>
      <c r="E32" s="57"/>
    </row>
    <row r="33" spans="1:5" s="56" customFormat="1" ht="62.25" customHeight="1">
      <c r="A33" s="84"/>
      <c r="B33" s="52" t="s">
        <v>65</v>
      </c>
      <c r="C33" s="66">
        <v>4351680</v>
      </c>
      <c r="D33" s="58"/>
      <c r="E33" s="57"/>
    </row>
    <row r="34" spans="1:5" s="56" customFormat="1" ht="42.75" customHeight="1">
      <c r="A34" s="84"/>
      <c r="B34" s="67" t="s">
        <v>66</v>
      </c>
      <c r="C34" s="53">
        <v>3700000</v>
      </c>
      <c r="D34" s="68"/>
      <c r="E34" s="57"/>
    </row>
    <row r="35" spans="1:5" s="56" customFormat="1" ht="42.75" customHeight="1">
      <c r="A35" s="84"/>
      <c r="B35" s="67" t="s">
        <v>67</v>
      </c>
      <c r="C35" s="53">
        <v>410652</v>
      </c>
      <c r="D35" s="68"/>
      <c r="E35" s="57"/>
    </row>
    <row r="36" spans="1:5" s="56" customFormat="1" ht="51.75" customHeight="1">
      <c r="A36" s="87" t="s">
        <v>68</v>
      </c>
      <c r="B36" s="52" t="s">
        <v>69</v>
      </c>
      <c r="C36" s="70">
        <v>800000</v>
      </c>
      <c r="D36" s="53"/>
      <c r="E36" s="57" t="s">
        <v>70</v>
      </c>
    </row>
    <row r="37" spans="1:5" s="56" customFormat="1" ht="51.75" customHeight="1">
      <c r="A37" s="87"/>
      <c r="B37" s="52" t="s">
        <v>71</v>
      </c>
      <c r="C37" s="53">
        <v>96000</v>
      </c>
      <c r="D37" s="65"/>
      <c r="E37" s="57"/>
    </row>
    <row r="38" spans="1:5" s="56" customFormat="1" ht="44.25" customHeight="1">
      <c r="A38" s="88" t="s">
        <v>72</v>
      </c>
      <c r="B38" s="52" t="s">
        <v>73</v>
      </c>
      <c r="C38" s="53">
        <v>500000</v>
      </c>
      <c r="D38" s="71"/>
      <c r="E38" s="57"/>
    </row>
    <row r="39" spans="1:5" s="56" customFormat="1" ht="53.25" customHeight="1">
      <c r="A39" s="88"/>
      <c r="B39" s="63" t="s">
        <v>74</v>
      </c>
      <c r="C39" s="53">
        <v>332000</v>
      </c>
      <c r="D39" s="71"/>
      <c r="E39" s="57"/>
    </row>
    <row r="40" spans="1:5" s="56" customFormat="1" ht="43.5" customHeight="1">
      <c r="A40" s="87" t="s">
        <v>75</v>
      </c>
      <c r="B40" s="52" t="s">
        <v>76</v>
      </c>
      <c r="C40" s="53">
        <v>2400000</v>
      </c>
      <c r="D40" s="71"/>
      <c r="E40" s="57"/>
    </row>
    <row r="41" spans="1:5" s="56" customFormat="1" ht="55.5" customHeight="1">
      <c r="A41" s="87"/>
      <c r="B41" s="52" t="s">
        <v>77</v>
      </c>
      <c r="C41" s="53">
        <v>2961000</v>
      </c>
      <c r="D41" s="71"/>
      <c r="E41" s="57"/>
    </row>
    <row r="42" spans="1:5" s="56" customFormat="1" ht="55.5" customHeight="1">
      <c r="A42" s="87"/>
      <c r="B42" s="52" t="s">
        <v>78</v>
      </c>
      <c r="C42" s="53">
        <v>366660</v>
      </c>
      <c r="D42" s="71"/>
      <c r="E42" s="57"/>
    </row>
    <row r="43" spans="1:5" s="56" customFormat="1" ht="55.5" customHeight="1">
      <c r="A43" s="87"/>
      <c r="B43" s="52" t="s">
        <v>79</v>
      </c>
      <c r="C43" s="53">
        <v>525000</v>
      </c>
      <c r="D43" s="71"/>
      <c r="E43" s="57"/>
    </row>
    <row r="44" spans="1:5" s="56" customFormat="1" ht="90" customHeight="1">
      <c r="A44" s="87"/>
      <c r="B44" s="52" t="s">
        <v>80</v>
      </c>
      <c r="C44" s="53">
        <v>3100000</v>
      </c>
      <c r="D44" s="71"/>
      <c r="E44" s="72"/>
    </row>
    <row r="45" spans="1:5" s="56" customFormat="1" ht="50.25" customHeight="1">
      <c r="A45" s="87"/>
      <c r="B45" s="52" t="s">
        <v>81</v>
      </c>
      <c r="C45" s="53">
        <v>1200000</v>
      </c>
      <c r="D45" s="71"/>
      <c r="E45" s="72"/>
    </row>
    <row r="46" spans="1:5" s="56" customFormat="1" ht="56.25" customHeight="1">
      <c r="A46" s="87"/>
      <c r="B46" s="52" t="s">
        <v>82</v>
      </c>
      <c r="C46" s="53">
        <v>180000</v>
      </c>
      <c r="D46" s="73"/>
      <c r="E46" s="72"/>
    </row>
    <row r="47" spans="1:5" s="56" customFormat="1" ht="56.25" customHeight="1">
      <c r="A47" s="87"/>
      <c r="B47" s="52" t="s">
        <v>83</v>
      </c>
      <c r="C47" s="53"/>
      <c r="D47" s="73"/>
      <c r="E47" s="72"/>
    </row>
    <row r="48" spans="1:5" s="56" customFormat="1" ht="56.25" customHeight="1">
      <c r="A48" s="87"/>
      <c r="B48" s="52" t="s">
        <v>84</v>
      </c>
      <c r="C48" s="53"/>
      <c r="D48" s="73"/>
      <c r="E48" s="72"/>
    </row>
    <row r="49" spans="1:20" s="56" customFormat="1" ht="57" customHeight="1">
      <c r="A49" s="87"/>
      <c r="B49" s="52" t="s">
        <v>85</v>
      </c>
      <c r="C49" s="53">
        <v>35000</v>
      </c>
      <c r="D49" s="71"/>
      <c r="E49" s="72"/>
      <c r="L49" s="74"/>
    </row>
    <row r="50" spans="1:20" s="56" customFormat="1" ht="57" customHeight="1">
      <c r="A50" s="87"/>
      <c r="B50" s="52" t="s">
        <v>86</v>
      </c>
      <c r="C50" s="53">
        <v>850000</v>
      </c>
      <c r="D50" s="71"/>
      <c r="E50" s="72"/>
      <c r="L50" s="74"/>
    </row>
    <row r="51" spans="1:20" s="56" customFormat="1" ht="103.5" customHeight="1">
      <c r="A51" s="69" t="s">
        <v>87</v>
      </c>
      <c r="B51" s="52" t="s">
        <v>88</v>
      </c>
      <c r="C51" s="53">
        <v>700000</v>
      </c>
      <c r="D51" s="71"/>
      <c r="E51" s="72"/>
      <c r="L51" s="74"/>
    </row>
    <row r="52" spans="1:20" s="56" customFormat="1" ht="69" customHeight="1">
      <c r="A52" s="75" t="s">
        <v>89</v>
      </c>
      <c r="B52" s="52" t="s">
        <v>90</v>
      </c>
      <c r="C52" s="53">
        <v>4300000</v>
      </c>
      <c r="D52" s="71"/>
      <c r="E52" s="76"/>
    </row>
    <row r="53" spans="1:20" s="56" customFormat="1" ht="51" customHeight="1" thickBot="1">
      <c r="A53" s="89" t="s">
        <v>91</v>
      </c>
      <c r="B53" s="89"/>
      <c r="C53" s="77">
        <f>SUM(C6:C52)</f>
        <v>159269400</v>
      </c>
      <c r="D53" s="78"/>
      <c r="E53" s="79"/>
    </row>
    <row r="54" spans="1:20" customFormat="1" ht="18.75">
      <c r="A54" s="80" t="s">
        <v>92</v>
      </c>
      <c r="B54" s="36"/>
      <c r="C54" s="37"/>
      <c r="D54" s="37"/>
      <c r="E54" s="38"/>
      <c r="F54" s="39"/>
      <c r="G54" s="39"/>
      <c r="H54" s="39"/>
      <c r="I54" s="39"/>
      <c r="J54" s="39"/>
      <c r="K54" s="39"/>
      <c r="L54" s="39"/>
      <c r="M54" s="39"/>
      <c r="N54" s="39"/>
      <c r="O54" s="39"/>
      <c r="P54" s="39"/>
      <c r="Q54" s="39"/>
      <c r="R54" s="39"/>
      <c r="S54" s="39"/>
      <c r="T54" s="39"/>
    </row>
    <row r="55" spans="1:20">
      <c r="A55" s="81" t="s">
        <v>93</v>
      </c>
    </row>
    <row r="56" spans="1:20">
      <c r="A56" s="81" t="s">
        <v>94</v>
      </c>
    </row>
    <row r="58" spans="1:20" ht="17.25">
      <c r="A58" s="1" t="s">
        <v>24</v>
      </c>
      <c r="B58" s="21" t="s">
        <v>95</v>
      </c>
      <c r="C58" s="82"/>
      <c r="D58" s="1" t="s">
        <v>25</v>
      </c>
    </row>
  </sheetData>
  <mergeCells count="9">
    <mergeCell ref="A38:A39"/>
    <mergeCell ref="A40:A50"/>
    <mergeCell ref="A53:B53"/>
    <mergeCell ref="A2:E2"/>
    <mergeCell ref="A6:A10"/>
    <mergeCell ref="L10:T10"/>
    <mergeCell ref="A11:A31"/>
    <mergeCell ref="A32:A35"/>
    <mergeCell ref="A36:A37"/>
  </mergeCells>
  <phoneticPr fontId="31" type="noConversion"/>
  <printOptions horizontalCentered="1"/>
  <pageMargins left="0.39375000000000004" right="0.19652777777777802" top="0.19652777777777802" bottom="0.19652777777777802" header="0.19652777777777802" footer="0.19652777777777802"/>
  <pageSetup paperSize="0" scale="60" fitToWidth="0" fitToHeight="0" pageOrder="overThenDown"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4E6CE-359F-4BE0-8EA6-E10EA387BF14}">
  <dimension ref="A1:AMJ33"/>
  <sheetViews>
    <sheetView workbookViewId="0"/>
  </sheetViews>
  <sheetFormatPr defaultColWidth="9.5" defaultRowHeight="16.5"/>
  <cols>
    <col min="1" max="1" width="5.625" style="21" customWidth="1"/>
    <col min="2" max="2" width="26.5" style="1" customWidth="1"/>
    <col min="3" max="3" width="32.875" style="1" customWidth="1"/>
    <col min="4" max="4" width="10" style="1" customWidth="1"/>
    <col min="5" max="5" width="14.75" style="1" customWidth="1"/>
    <col min="6" max="6" width="15" style="7" customWidth="1"/>
    <col min="7" max="1024" width="9.625" style="1" customWidth="1"/>
    <col min="1025" max="1025" width="9.5" customWidth="1"/>
  </cols>
  <sheetData>
    <row r="1" spans="1:6">
      <c r="A1" s="21" t="s">
        <v>96</v>
      </c>
    </row>
    <row r="2" spans="1:6" ht="21.75" customHeight="1">
      <c r="A2" s="25" t="s">
        <v>1</v>
      </c>
      <c r="B2" s="25"/>
      <c r="C2" s="25"/>
      <c r="D2" s="25"/>
      <c r="E2" s="25"/>
      <c r="F2" s="25"/>
    </row>
    <row r="3" spans="1:6" ht="23.25" customHeight="1">
      <c r="B3" s="90">
        <v>116</v>
      </c>
      <c r="C3" s="90" t="s">
        <v>97</v>
      </c>
      <c r="D3" s="90"/>
      <c r="E3" s="90"/>
      <c r="F3" s="90"/>
    </row>
    <row r="4" spans="1:6" s="92" customFormat="1" ht="19.5" customHeight="1">
      <c r="A4" s="91"/>
      <c r="B4" s="85"/>
      <c r="C4" s="85"/>
      <c r="D4" s="85"/>
      <c r="E4" s="85"/>
      <c r="F4" s="85"/>
    </row>
    <row r="5" spans="1:6" s="93" customFormat="1" ht="20.25" customHeight="1" thickBot="1">
      <c r="A5" s="93" t="s">
        <v>98</v>
      </c>
      <c r="B5" s="94"/>
      <c r="C5" s="94"/>
      <c r="D5" s="94"/>
      <c r="E5" s="94"/>
      <c r="F5" s="95" t="s">
        <v>4</v>
      </c>
    </row>
    <row r="6" spans="1:6" s="100" customFormat="1" ht="69" customHeight="1">
      <c r="A6" s="96" t="s">
        <v>6</v>
      </c>
      <c r="B6" s="97" t="s">
        <v>99</v>
      </c>
      <c r="C6" s="97" t="s">
        <v>100</v>
      </c>
      <c r="D6" s="97" t="s">
        <v>101</v>
      </c>
      <c r="E6" s="98" t="s">
        <v>102</v>
      </c>
      <c r="F6" s="99" t="s">
        <v>103</v>
      </c>
    </row>
    <row r="7" spans="1:6" s="100" customFormat="1" ht="21" customHeight="1">
      <c r="A7" s="114" t="s">
        <v>104</v>
      </c>
      <c r="B7" s="114"/>
      <c r="C7" s="114"/>
      <c r="D7" s="114"/>
      <c r="E7" s="114"/>
      <c r="F7" s="114"/>
    </row>
    <row r="8" spans="1:6" s="100" customFormat="1" ht="21" customHeight="1">
      <c r="A8" s="101">
        <v>1</v>
      </c>
      <c r="B8" s="102"/>
      <c r="C8" s="102"/>
      <c r="D8" s="102"/>
      <c r="E8" s="103"/>
      <c r="F8" s="104"/>
    </row>
    <row r="9" spans="1:6" s="100" customFormat="1" ht="21" customHeight="1">
      <c r="A9" s="101">
        <v>2</v>
      </c>
      <c r="B9" s="102"/>
      <c r="C9" s="102"/>
      <c r="D9" s="102"/>
      <c r="E9" s="103"/>
      <c r="F9" s="104"/>
    </row>
    <row r="10" spans="1:6" s="100" customFormat="1" ht="21" customHeight="1">
      <c r="A10" s="101">
        <v>3</v>
      </c>
      <c r="B10" s="102"/>
      <c r="C10" s="102"/>
      <c r="D10" s="102"/>
      <c r="E10" s="103"/>
      <c r="F10" s="104"/>
    </row>
    <row r="11" spans="1:6" s="100" customFormat="1" ht="21" customHeight="1">
      <c r="A11" s="101">
        <v>4</v>
      </c>
      <c r="B11" s="102"/>
      <c r="C11" s="102"/>
      <c r="D11" s="102"/>
      <c r="E11" s="103"/>
      <c r="F11" s="104"/>
    </row>
    <row r="12" spans="1:6" s="100" customFormat="1" ht="21" customHeight="1">
      <c r="A12" s="101">
        <v>5</v>
      </c>
      <c r="B12" s="102"/>
      <c r="C12" s="102"/>
      <c r="D12" s="102"/>
      <c r="E12" s="103"/>
      <c r="F12" s="104"/>
    </row>
    <row r="13" spans="1:6" s="100" customFormat="1" ht="21" customHeight="1">
      <c r="A13" s="101">
        <v>6</v>
      </c>
      <c r="B13" s="102"/>
      <c r="C13" s="102"/>
      <c r="D13" s="102"/>
      <c r="E13" s="103"/>
      <c r="F13" s="104"/>
    </row>
    <row r="14" spans="1:6" s="100" customFormat="1" ht="21" customHeight="1">
      <c r="A14" s="101">
        <v>7</v>
      </c>
      <c r="B14" s="102"/>
      <c r="C14" s="102"/>
      <c r="D14" s="102"/>
      <c r="E14" s="103"/>
      <c r="F14" s="104"/>
    </row>
    <row r="15" spans="1:6" s="100" customFormat="1" ht="21" customHeight="1">
      <c r="A15" s="101">
        <v>8</v>
      </c>
      <c r="B15" s="105" t="s">
        <v>15</v>
      </c>
      <c r="C15" s="102"/>
      <c r="D15" s="102"/>
      <c r="E15" s="103"/>
      <c r="F15" s="104"/>
    </row>
    <row r="16" spans="1:6" s="100" customFormat="1" ht="21" customHeight="1">
      <c r="A16" s="101"/>
      <c r="B16" s="102"/>
      <c r="C16" s="106"/>
      <c r="D16" s="102"/>
      <c r="E16" s="103"/>
      <c r="F16" s="104"/>
    </row>
    <row r="17" spans="1:9" s="100" customFormat="1" ht="21" customHeight="1">
      <c r="A17" s="115"/>
      <c r="B17" s="115"/>
      <c r="C17" s="102"/>
      <c r="D17" s="102"/>
      <c r="E17" s="103"/>
      <c r="F17" s="104"/>
    </row>
    <row r="18" spans="1:9" s="100" customFormat="1" ht="21" customHeight="1">
      <c r="A18" s="101"/>
      <c r="B18" s="102"/>
      <c r="C18" s="102"/>
      <c r="D18" s="102"/>
      <c r="E18" s="103"/>
      <c r="F18" s="104"/>
    </row>
    <row r="19" spans="1:9" s="100" customFormat="1" ht="21" customHeight="1">
      <c r="A19" s="101"/>
      <c r="B19" s="102"/>
      <c r="C19" s="102"/>
      <c r="D19" s="102"/>
      <c r="E19" s="103"/>
      <c r="F19" s="104"/>
    </row>
    <row r="20" spans="1:9" s="100" customFormat="1" ht="21" customHeight="1">
      <c r="A20" s="101"/>
      <c r="B20" s="102"/>
      <c r="C20" s="102"/>
      <c r="D20" s="102"/>
      <c r="E20" s="103"/>
      <c r="F20" s="104"/>
    </row>
    <row r="21" spans="1:9" s="100" customFormat="1" ht="21" customHeight="1">
      <c r="A21" s="101"/>
      <c r="B21" s="102"/>
      <c r="C21" s="102"/>
      <c r="D21" s="102"/>
      <c r="E21" s="103"/>
      <c r="F21" s="104"/>
    </row>
    <row r="22" spans="1:9" s="100" customFormat="1" ht="21" customHeight="1">
      <c r="A22" s="101"/>
      <c r="B22" s="102"/>
      <c r="C22" s="102"/>
      <c r="D22" s="102"/>
      <c r="E22" s="103"/>
      <c r="F22" s="104"/>
    </row>
    <row r="23" spans="1:9" s="100" customFormat="1" ht="21" customHeight="1">
      <c r="A23" s="101"/>
      <c r="B23" s="102"/>
      <c r="C23" s="102"/>
      <c r="D23" s="102"/>
      <c r="E23" s="103"/>
      <c r="F23" s="104"/>
    </row>
    <row r="24" spans="1:9" s="100" customFormat="1" ht="21" customHeight="1">
      <c r="A24" s="101"/>
      <c r="B24" s="105"/>
      <c r="C24" s="102"/>
      <c r="D24" s="102"/>
      <c r="E24" s="103"/>
      <c r="F24" s="104"/>
    </row>
    <row r="25" spans="1:9" s="100" customFormat="1" ht="21" customHeight="1">
      <c r="A25" s="101"/>
      <c r="B25" s="102"/>
      <c r="C25" s="106"/>
      <c r="D25" s="102"/>
      <c r="E25" s="103"/>
      <c r="F25" s="104"/>
    </row>
    <row r="26" spans="1:9" s="110" customFormat="1" ht="21" customHeight="1" thickBot="1">
      <c r="A26" s="107"/>
      <c r="B26" s="116" t="s">
        <v>105</v>
      </c>
      <c r="C26" s="116"/>
      <c r="D26" s="116"/>
      <c r="E26" s="108"/>
      <c r="F26" s="109"/>
    </row>
    <row r="27" spans="1:9" s="82" customFormat="1" ht="22.5" customHeight="1">
      <c r="A27" s="117" t="s">
        <v>106</v>
      </c>
      <c r="B27" s="117"/>
      <c r="C27" s="1"/>
      <c r="D27" s="1"/>
      <c r="E27" s="1"/>
      <c r="F27" s="1"/>
    </row>
    <row r="28" spans="1:9" s="6" customFormat="1" ht="36.75" customHeight="1">
      <c r="A28" s="22" t="s">
        <v>18</v>
      </c>
      <c r="B28" s="118" t="s">
        <v>107</v>
      </c>
      <c r="C28" s="118"/>
      <c r="D28" s="118"/>
      <c r="E28" s="118"/>
      <c r="F28" s="118"/>
      <c r="G28" s="111"/>
      <c r="H28" s="111"/>
      <c r="I28" s="111"/>
    </row>
    <row r="29" spans="1:9" s="6" customFormat="1" ht="55.5" customHeight="1">
      <c r="A29" s="22" t="s">
        <v>20</v>
      </c>
      <c r="B29" s="33" t="s">
        <v>108</v>
      </c>
      <c r="C29" s="33"/>
      <c r="D29" s="33"/>
      <c r="E29" s="33"/>
      <c r="F29" s="33"/>
      <c r="G29" s="111"/>
      <c r="H29" s="111"/>
      <c r="I29" s="111"/>
    </row>
    <row r="30" spans="1:9" ht="20.25" customHeight="1">
      <c r="A30" s="22" t="s">
        <v>22</v>
      </c>
      <c r="B30" s="24" t="s">
        <v>109</v>
      </c>
      <c r="C30" s="24"/>
      <c r="D30" s="24"/>
      <c r="E30" s="24"/>
      <c r="F30" s="22"/>
    </row>
    <row r="31" spans="1:9" ht="20.25" customHeight="1">
      <c r="A31" s="22" t="s">
        <v>110</v>
      </c>
      <c r="B31" s="24" t="s">
        <v>111</v>
      </c>
      <c r="C31" s="24"/>
      <c r="D31" s="24"/>
      <c r="E31" s="24"/>
      <c r="F31" s="22"/>
    </row>
    <row r="32" spans="1:9" ht="20.25" customHeight="1">
      <c r="A32" s="112"/>
      <c r="B32" s="24"/>
      <c r="C32" s="24"/>
      <c r="D32" s="24"/>
      <c r="E32" s="24"/>
      <c r="F32" s="22"/>
    </row>
    <row r="33" spans="1:5" s="82" customFormat="1">
      <c r="A33" s="113"/>
      <c r="B33" s="1" t="s">
        <v>24</v>
      </c>
      <c r="C33" s="21" t="s">
        <v>95</v>
      </c>
      <c r="E33" s="1" t="s">
        <v>25</v>
      </c>
    </row>
  </sheetData>
  <mergeCells count="8">
    <mergeCell ref="B28:F28"/>
    <mergeCell ref="B29:F29"/>
    <mergeCell ref="A2:F2"/>
    <mergeCell ref="B4:F4"/>
    <mergeCell ref="A7:F7"/>
    <mergeCell ref="A17:B17"/>
    <mergeCell ref="B26:D26"/>
    <mergeCell ref="A27:B27"/>
  </mergeCells>
  <phoneticPr fontId="31" type="noConversion"/>
  <printOptions horizontalCentered="1"/>
  <pageMargins left="0.19652777777777802" right="0.19652777777777802" top="0.51180555555555507" bottom="0.51180555555555507" header="0.51180555555555507" footer="0.51180555555555507"/>
  <pageSetup paperSize="0" scale="99"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232D4-60CD-4356-949B-8DC1362A99D1}">
  <dimension ref="A1:AMJ19"/>
  <sheetViews>
    <sheetView workbookViewId="0"/>
  </sheetViews>
  <sheetFormatPr defaultColWidth="8.875" defaultRowHeight="16.5"/>
  <cols>
    <col min="1" max="1" width="6.875" style="2" customWidth="1"/>
    <col min="2" max="2" width="12" style="2" customWidth="1"/>
    <col min="3" max="3" width="28.25" style="2" customWidth="1"/>
    <col min="4" max="4" width="15.5" style="2" customWidth="1"/>
    <col min="5" max="5" width="14.875" style="2" customWidth="1"/>
    <col min="6" max="6" width="14.5" style="2" customWidth="1"/>
    <col min="7" max="7" width="8.875" style="2" customWidth="1"/>
    <col min="8" max="8" width="20.875" style="2" customWidth="1"/>
    <col min="9" max="1024" width="8.875" style="2" customWidth="1"/>
    <col min="1025" max="1025" width="8.875" customWidth="1"/>
  </cols>
  <sheetData>
    <row r="1" spans="1:8" ht="21.6" customHeight="1">
      <c r="A1" s="2" t="s">
        <v>112</v>
      </c>
      <c r="H1" s="7"/>
    </row>
    <row r="2" spans="1:8" ht="21.6" customHeight="1">
      <c r="A2" s="139" t="s">
        <v>1</v>
      </c>
      <c r="B2" s="139"/>
      <c r="C2" s="139"/>
      <c r="D2" s="139"/>
      <c r="E2" s="139"/>
      <c r="F2" s="139"/>
      <c r="G2" s="139"/>
      <c r="H2" s="139"/>
    </row>
    <row r="3" spans="1:8" ht="21.6" customHeight="1">
      <c r="A3" s="90"/>
      <c r="B3" s="90"/>
      <c r="C3" s="90">
        <v>116</v>
      </c>
      <c r="D3" s="90" t="s">
        <v>113</v>
      </c>
      <c r="E3" s="90"/>
      <c r="F3" s="90"/>
      <c r="G3" s="90"/>
      <c r="H3" s="90"/>
    </row>
    <row r="4" spans="1:8" ht="21.6" customHeight="1">
      <c r="A4" s="140"/>
      <c r="B4" s="140"/>
      <c r="C4" s="140"/>
      <c r="D4" s="100"/>
      <c r="E4" s="119"/>
      <c r="F4" s="120"/>
      <c r="G4" s="141" t="s">
        <v>4</v>
      </c>
      <c r="H4" s="141"/>
    </row>
    <row r="5" spans="1:8" ht="33" customHeight="1">
      <c r="A5" s="142" t="s">
        <v>114</v>
      </c>
      <c r="B5" s="142" t="s">
        <v>115</v>
      </c>
      <c r="C5" s="142" t="s">
        <v>116</v>
      </c>
      <c r="D5" s="142" t="s">
        <v>117</v>
      </c>
      <c r="E5" s="142" t="s">
        <v>118</v>
      </c>
      <c r="F5" s="142" t="s">
        <v>119</v>
      </c>
      <c r="G5" s="142" t="s">
        <v>120</v>
      </c>
      <c r="H5" s="142"/>
    </row>
    <row r="6" spans="1:8" ht="25.5" customHeight="1">
      <c r="A6" s="142"/>
      <c r="B6" s="142"/>
      <c r="C6" s="142"/>
      <c r="D6" s="142"/>
      <c r="E6" s="142"/>
      <c r="F6" s="142"/>
      <c r="G6" s="142"/>
      <c r="H6" s="142"/>
    </row>
    <row r="7" spans="1:8" s="126" customFormat="1" ht="36" customHeight="1">
      <c r="A7" s="121">
        <v>1</v>
      </c>
      <c r="B7" s="121"/>
      <c r="C7" s="122"/>
      <c r="D7" s="123"/>
      <c r="E7" s="124"/>
      <c r="F7" s="125"/>
      <c r="G7" s="143"/>
      <c r="H7" s="143"/>
    </row>
    <row r="8" spans="1:8" ht="39.950000000000003" customHeight="1">
      <c r="A8" s="121">
        <v>2</v>
      </c>
      <c r="B8" s="121"/>
      <c r="C8" s="127"/>
      <c r="D8" s="128"/>
      <c r="E8" s="129"/>
      <c r="F8" s="130"/>
      <c r="G8" s="143"/>
      <c r="H8" s="143"/>
    </row>
    <row r="9" spans="1:8" ht="39.950000000000003" customHeight="1">
      <c r="A9" s="121">
        <v>3</v>
      </c>
      <c r="B9" s="121"/>
      <c r="C9" s="131"/>
      <c r="D9" s="128"/>
      <c r="E9" s="129"/>
      <c r="F9" s="130"/>
      <c r="G9" s="143"/>
      <c r="H9" s="143"/>
    </row>
    <row r="10" spans="1:8" ht="39.950000000000003" customHeight="1">
      <c r="A10" s="121">
        <v>4</v>
      </c>
      <c r="B10" s="121"/>
      <c r="C10" s="131"/>
      <c r="D10" s="128"/>
      <c r="E10" s="129"/>
      <c r="F10" s="130"/>
      <c r="G10" s="143"/>
      <c r="H10" s="143"/>
    </row>
    <row r="11" spans="1:8" ht="39.950000000000003" customHeight="1">
      <c r="A11" s="121">
        <v>5</v>
      </c>
      <c r="B11" s="121"/>
      <c r="C11" s="131"/>
      <c r="D11" s="128"/>
      <c r="E11" s="129"/>
      <c r="F11" s="130"/>
      <c r="G11" s="143"/>
      <c r="H11" s="143"/>
    </row>
    <row r="12" spans="1:8" ht="39.950000000000003" customHeight="1">
      <c r="A12" s="121">
        <v>6</v>
      </c>
      <c r="B12" s="121"/>
      <c r="C12" s="131"/>
      <c r="D12" s="128"/>
      <c r="E12" s="129"/>
      <c r="F12" s="130"/>
      <c r="G12" s="143"/>
      <c r="H12" s="143"/>
    </row>
    <row r="13" spans="1:8" ht="39.950000000000003" customHeight="1">
      <c r="A13" s="121">
        <v>7</v>
      </c>
      <c r="B13" s="121"/>
      <c r="C13" s="131"/>
      <c r="D13" s="128"/>
      <c r="E13" s="129"/>
      <c r="F13" s="130"/>
      <c r="G13" s="143"/>
      <c r="H13" s="143"/>
    </row>
    <row r="14" spans="1:8" ht="39.950000000000003" customHeight="1">
      <c r="A14" s="121">
        <v>8</v>
      </c>
      <c r="B14" s="121"/>
      <c r="C14" s="131"/>
      <c r="D14" s="128"/>
      <c r="E14" s="129"/>
      <c r="F14" s="130"/>
      <c r="G14" s="143"/>
      <c r="H14" s="143"/>
    </row>
    <row r="15" spans="1:8" ht="39.950000000000003" customHeight="1">
      <c r="A15" s="121">
        <v>9</v>
      </c>
      <c r="B15" s="121"/>
      <c r="C15" s="132" t="s">
        <v>15</v>
      </c>
      <c r="D15" s="128"/>
      <c r="E15" s="129"/>
      <c r="F15" s="130"/>
      <c r="G15" s="143"/>
      <c r="H15" s="143"/>
    </row>
    <row r="16" spans="1:8" s="8" customFormat="1" ht="34.5" customHeight="1">
      <c r="A16" s="144" t="s">
        <v>16</v>
      </c>
      <c r="B16" s="144"/>
      <c r="C16" s="144"/>
      <c r="D16" s="133">
        <f>SUM(D7:D15)</f>
        <v>0</v>
      </c>
      <c r="E16" s="133">
        <f>SUM(E7:E15)</f>
        <v>0</v>
      </c>
      <c r="F16" s="143"/>
      <c r="G16" s="143"/>
      <c r="H16" s="143"/>
    </row>
    <row r="17" spans="1:8" s="8" customFormat="1" ht="39.950000000000003" customHeight="1">
      <c r="A17" s="134"/>
      <c r="B17" s="92" t="s">
        <v>24</v>
      </c>
      <c r="C17" s="135" t="s">
        <v>95</v>
      </c>
      <c r="E17" s="136" t="s">
        <v>25</v>
      </c>
      <c r="F17" s="136"/>
      <c r="H17" s="137"/>
    </row>
    <row r="18" spans="1:8" ht="30" customHeight="1">
      <c r="B18" s="20" t="s">
        <v>106</v>
      </c>
      <c r="C18" s="20"/>
      <c r="D18" s="20"/>
      <c r="G18" s="21"/>
    </row>
    <row r="19" spans="1:8" ht="78.75" customHeight="1">
      <c r="A19" s="138"/>
      <c r="B19" s="145" t="s">
        <v>121</v>
      </c>
      <c r="C19" s="145"/>
      <c r="D19" s="145"/>
      <c r="E19" s="145"/>
      <c r="F19" s="145"/>
      <c r="G19" s="145"/>
      <c r="H19" s="145"/>
    </row>
  </sheetData>
  <mergeCells count="22">
    <mergeCell ref="G13:H13"/>
    <mergeCell ref="G14:H14"/>
    <mergeCell ref="G15:H15"/>
    <mergeCell ref="A16:C16"/>
    <mergeCell ref="F16:H16"/>
    <mergeCell ref="B19:H19"/>
    <mergeCell ref="G7:H7"/>
    <mergeCell ref="G8:H8"/>
    <mergeCell ref="G9:H9"/>
    <mergeCell ref="G10:H10"/>
    <mergeCell ref="G11:H11"/>
    <mergeCell ref="G12:H12"/>
    <mergeCell ref="A2:H2"/>
    <mergeCell ref="A4:C4"/>
    <mergeCell ref="G4:H4"/>
    <mergeCell ref="A5:A6"/>
    <mergeCell ref="B5:B6"/>
    <mergeCell ref="C5:C6"/>
    <mergeCell ref="D5:D6"/>
    <mergeCell ref="E5:E6"/>
    <mergeCell ref="F5:F6"/>
    <mergeCell ref="G5:H6"/>
  </mergeCells>
  <phoneticPr fontId="31" type="noConversion"/>
  <printOptions horizontalCentered="1"/>
  <pageMargins left="0.19652777777777802" right="0.19652777777777802" top="0.39375000000000004" bottom="0" header="0.39375000000000004" footer="0"/>
  <pageSetup paperSize="0" scale="88" fitToWidth="0" fitToHeight="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670D42-AB5E-4A83-B94F-A3B936C71702}">
  <sheetPr>
    <pageSetUpPr fitToPage="1"/>
  </sheetPr>
  <dimension ref="A1:K82"/>
  <sheetViews>
    <sheetView workbookViewId="0"/>
  </sheetViews>
  <sheetFormatPr defaultColWidth="8.375" defaultRowHeight="16.5"/>
  <cols>
    <col min="1" max="1" width="4.5" style="182" customWidth="1"/>
    <col min="2" max="2" width="11.375" style="182" customWidth="1"/>
    <col min="3" max="3" width="35.875" style="183" customWidth="1"/>
    <col min="4" max="5" width="22.125" style="149" customWidth="1"/>
    <col min="6" max="6" width="33.5" style="146" customWidth="1"/>
    <col min="7" max="7" width="24.875" style="146" customWidth="1"/>
    <col min="8" max="8" width="8.375" style="146" customWidth="1"/>
    <col min="9" max="9" width="15.75" style="146" customWidth="1"/>
    <col min="10" max="10" width="3.5" style="146" customWidth="1"/>
    <col min="11" max="11" width="25.25" style="147" customWidth="1"/>
    <col min="12" max="12" width="8.375" style="146" customWidth="1"/>
    <col min="13" max="16384" width="8.375" style="146"/>
  </cols>
  <sheetData>
    <row r="1" spans="1:11" ht="27.75">
      <c r="A1" s="185" t="s">
        <v>1</v>
      </c>
      <c r="B1" s="185"/>
      <c r="C1" s="185"/>
      <c r="D1" s="185"/>
      <c r="E1" s="185"/>
      <c r="F1" s="185"/>
      <c r="G1" s="185"/>
    </row>
    <row r="2" spans="1:11" ht="25.5">
      <c r="A2" s="186" t="s">
        <v>122</v>
      </c>
      <c r="B2" s="186"/>
      <c r="C2" s="186"/>
      <c r="D2" s="186"/>
      <c r="E2" s="186"/>
      <c r="F2" s="186"/>
      <c r="G2" s="186"/>
    </row>
    <row r="3" spans="1:11" ht="20.25" thickBot="1">
      <c r="A3" s="187"/>
      <c r="B3" s="187"/>
      <c r="C3" s="187"/>
      <c r="D3" s="148"/>
      <c r="F3" s="188" t="s">
        <v>123</v>
      </c>
      <c r="G3" s="188"/>
    </row>
    <row r="4" spans="1:11" ht="24" customHeight="1" thickBot="1">
      <c r="A4" s="189" t="s">
        <v>114</v>
      </c>
      <c r="B4" s="190" t="s">
        <v>124</v>
      </c>
      <c r="C4" s="190" t="s">
        <v>116</v>
      </c>
      <c r="D4" s="191" t="s">
        <v>125</v>
      </c>
      <c r="E4" s="191" t="s">
        <v>126</v>
      </c>
      <c r="F4" s="192" t="s">
        <v>127</v>
      </c>
      <c r="G4" s="192"/>
    </row>
    <row r="5" spans="1:11" ht="29.25" customHeight="1">
      <c r="A5" s="189"/>
      <c r="B5" s="190"/>
      <c r="C5" s="190"/>
      <c r="D5" s="191"/>
      <c r="E5" s="191"/>
      <c r="F5" s="192"/>
      <c r="G5" s="192"/>
    </row>
    <row r="6" spans="1:11" s="154" customFormat="1" ht="62.25" customHeight="1">
      <c r="A6" s="150">
        <v>1</v>
      </c>
      <c r="B6" s="151" t="s">
        <v>128</v>
      </c>
      <c r="C6" s="152" t="s">
        <v>129</v>
      </c>
      <c r="D6" s="153">
        <v>41250</v>
      </c>
      <c r="E6" s="153">
        <v>104720</v>
      </c>
      <c r="F6" s="193" t="s">
        <v>130</v>
      </c>
      <c r="G6" s="193"/>
      <c r="K6" s="155"/>
    </row>
    <row r="7" spans="1:11" s="154" customFormat="1" ht="101.25" customHeight="1">
      <c r="A7" s="150">
        <v>2</v>
      </c>
      <c r="B7" s="151" t="s">
        <v>128</v>
      </c>
      <c r="C7" s="156" t="s">
        <v>131</v>
      </c>
      <c r="D7" s="153">
        <v>80000</v>
      </c>
      <c r="E7" s="153">
        <v>30000</v>
      </c>
      <c r="F7" s="193" t="s">
        <v>132</v>
      </c>
      <c r="G7" s="193"/>
      <c r="K7" s="155"/>
    </row>
    <row r="8" spans="1:11" s="154" customFormat="1" ht="126" customHeight="1">
      <c r="A8" s="150">
        <v>3</v>
      </c>
      <c r="B8" s="151" t="s">
        <v>128</v>
      </c>
      <c r="C8" s="152" t="s">
        <v>133</v>
      </c>
      <c r="D8" s="153">
        <v>250000</v>
      </c>
      <c r="E8" s="153">
        <v>250000</v>
      </c>
      <c r="F8" s="193" t="s">
        <v>134</v>
      </c>
      <c r="G8" s="193"/>
      <c r="K8" s="155"/>
    </row>
    <row r="9" spans="1:11" s="154" customFormat="1" ht="48" customHeight="1">
      <c r="A9" s="150">
        <v>4</v>
      </c>
      <c r="B9" s="151" t="s">
        <v>128</v>
      </c>
      <c r="C9" s="152" t="s">
        <v>135</v>
      </c>
      <c r="D9" s="153">
        <v>130000</v>
      </c>
      <c r="E9" s="153">
        <v>130000</v>
      </c>
      <c r="F9" s="193" t="s">
        <v>136</v>
      </c>
      <c r="G9" s="193"/>
      <c r="K9" s="155"/>
    </row>
    <row r="10" spans="1:11" s="154" customFormat="1" ht="48" customHeight="1">
      <c r="A10" s="150">
        <v>5</v>
      </c>
      <c r="B10" s="151" t="s">
        <v>128</v>
      </c>
      <c r="C10" s="152" t="s">
        <v>137</v>
      </c>
      <c r="D10" s="153">
        <v>110000</v>
      </c>
      <c r="E10" s="153">
        <v>110000</v>
      </c>
      <c r="F10" s="193" t="s">
        <v>138</v>
      </c>
      <c r="G10" s="193"/>
      <c r="K10" s="155"/>
    </row>
    <row r="11" spans="1:11" s="154" customFormat="1" ht="45.75" customHeight="1">
      <c r="A11" s="150">
        <v>6</v>
      </c>
      <c r="B11" s="151" t="s">
        <v>35</v>
      </c>
      <c r="C11" s="152" t="s">
        <v>139</v>
      </c>
      <c r="D11" s="153">
        <v>88050</v>
      </c>
      <c r="E11" s="153">
        <v>87500</v>
      </c>
      <c r="F11" s="193" t="s">
        <v>140</v>
      </c>
      <c r="G11" s="193"/>
      <c r="K11" s="155"/>
    </row>
    <row r="12" spans="1:11" s="154" customFormat="1" ht="60.75" customHeight="1">
      <c r="A12" s="150">
        <v>7</v>
      </c>
      <c r="B12" s="151" t="s">
        <v>35</v>
      </c>
      <c r="C12" s="152" t="s">
        <v>141</v>
      </c>
      <c r="D12" s="157">
        <v>46000</v>
      </c>
      <c r="E12" s="157">
        <v>46000</v>
      </c>
      <c r="F12" s="193" t="s">
        <v>142</v>
      </c>
      <c r="G12" s="193"/>
      <c r="K12" s="155"/>
    </row>
    <row r="13" spans="1:11" s="154" customFormat="1" ht="42.75" customHeight="1">
      <c r="A13" s="150">
        <v>8</v>
      </c>
      <c r="B13" s="151" t="s">
        <v>41</v>
      </c>
      <c r="C13" s="158" t="s">
        <v>143</v>
      </c>
      <c r="D13" s="153">
        <v>310000</v>
      </c>
      <c r="E13" s="153">
        <v>310000</v>
      </c>
      <c r="F13" s="30"/>
      <c r="G13" s="30"/>
      <c r="K13" s="155"/>
    </row>
    <row r="14" spans="1:11" s="154" customFormat="1" ht="45" customHeight="1">
      <c r="A14" s="150">
        <v>9</v>
      </c>
      <c r="B14" s="151" t="s">
        <v>41</v>
      </c>
      <c r="C14" s="159" t="s">
        <v>144</v>
      </c>
      <c r="D14" s="157">
        <v>6600</v>
      </c>
      <c r="E14" s="157">
        <v>6600</v>
      </c>
      <c r="F14" s="30"/>
      <c r="G14" s="30"/>
      <c r="K14" s="155"/>
    </row>
    <row r="15" spans="1:11" s="154" customFormat="1" ht="34.5" customHeight="1">
      <c r="A15" s="150">
        <v>10</v>
      </c>
      <c r="B15" s="151" t="s">
        <v>41</v>
      </c>
      <c r="C15" s="159" t="s">
        <v>145</v>
      </c>
      <c r="D15" s="153">
        <v>294000</v>
      </c>
      <c r="E15" s="153">
        <v>0</v>
      </c>
      <c r="F15" s="193" t="s">
        <v>146</v>
      </c>
      <c r="G15" s="193"/>
      <c r="K15" s="155"/>
    </row>
    <row r="16" spans="1:11" s="154" customFormat="1" ht="52.5" customHeight="1">
      <c r="A16" s="150">
        <v>11</v>
      </c>
      <c r="B16" s="151" t="s">
        <v>41</v>
      </c>
      <c r="C16" s="152" t="s">
        <v>147</v>
      </c>
      <c r="D16" s="157">
        <v>17000</v>
      </c>
      <c r="E16" s="157">
        <v>17000</v>
      </c>
      <c r="F16" s="30"/>
      <c r="G16" s="30"/>
      <c r="K16" s="155"/>
    </row>
    <row r="17" spans="1:11" s="154" customFormat="1" ht="36.75" customHeight="1">
      <c r="A17" s="150">
        <v>12</v>
      </c>
      <c r="B17" s="151" t="s">
        <v>41</v>
      </c>
      <c r="C17" s="159" t="s">
        <v>148</v>
      </c>
      <c r="D17" s="153">
        <v>14700</v>
      </c>
      <c r="E17" s="153">
        <v>12600</v>
      </c>
      <c r="F17" s="30"/>
      <c r="G17" s="30"/>
      <c r="K17" s="155"/>
    </row>
    <row r="18" spans="1:11" s="154" customFormat="1" ht="45.75" customHeight="1">
      <c r="A18" s="150">
        <v>13</v>
      </c>
      <c r="B18" s="151" t="s">
        <v>41</v>
      </c>
      <c r="C18" s="152" t="s">
        <v>149</v>
      </c>
      <c r="D18" s="153">
        <v>85000</v>
      </c>
      <c r="E18" s="153">
        <v>59500</v>
      </c>
      <c r="F18" s="193" t="s">
        <v>150</v>
      </c>
      <c r="G18" s="193"/>
      <c r="K18" s="155"/>
    </row>
    <row r="19" spans="1:11" s="154" customFormat="1" ht="130.5" customHeight="1">
      <c r="A19" s="150">
        <v>14</v>
      </c>
      <c r="B19" s="151" t="s">
        <v>41</v>
      </c>
      <c r="C19" s="160" t="s">
        <v>151</v>
      </c>
      <c r="D19" s="153">
        <v>252000</v>
      </c>
      <c r="E19" s="153">
        <v>240000</v>
      </c>
      <c r="F19" s="30"/>
      <c r="G19" s="30"/>
      <c r="K19" s="155"/>
    </row>
    <row r="20" spans="1:11" s="154" customFormat="1" ht="35.25" customHeight="1">
      <c r="A20" s="150">
        <v>15</v>
      </c>
      <c r="B20" s="151" t="s">
        <v>41</v>
      </c>
      <c r="C20" s="152" t="s">
        <v>152</v>
      </c>
      <c r="D20" s="153">
        <v>343873</v>
      </c>
      <c r="E20" s="161">
        <v>298920</v>
      </c>
      <c r="F20" s="193" t="s">
        <v>153</v>
      </c>
      <c r="G20" s="193"/>
      <c r="K20" s="155"/>
    </row>
    <row r="21" spans="1:11" s="154" customFormat="1" ht="35.25" customHeight="1">
      <c r="A21" s="150">
        <v>16</v>
      </c>
      <c r="B21" s="151" t="s">
        <v>41</v>
      </c>
      <c r="C21" s="152" t="s">
        <v>154</v>
      </c>
      <c r="D21" s="153">
        <v>319294</v>
      </c>
      <c r="E21" s="161">
        <v>277580</v>
      </c>
      <c r="F21" s="193" t="s">
        <v>155</v>
      </c>
      <c r="G21" s="193"/>
      <c r="K21" s="155"/>
    </row>
    <row r="22" spans="1:11" s="154" customFormat="1" ht="105" customHeight="1">
      <c r="A22" s="150">
        <v>17</v>
      </c>
      <c r="B22" s="151" t="s">
        <v>41</v>
      </c>
      <c r="C22" s="152" t="s">
        <v>156</v>
      </c>
      <c r="D22" s="153">
        <v>691000</v>
      </c>
      <c r="E22" s="161">
        <v>654500</v>
      </c>
      <c r="F22" s="193" t="s">
        <v>157</v>
      </c>
      <c r="G22" s="193"/>
      <c r="K22" s="155"/>
    </row>
    <row r="23" spans="1:11" s="154" customFormat="1" ht="65.25" customHeight="1">
      <c r="A23" s="150">
        <v>18</v>
      </c>
      <c r="B23" s="151" t="s">
        <v>41</v>
      </c>
      <c r="C23" s="152" t="s">
        <v>158</v>
      </c>
      <c r="D23" s="153">
        <v>95000</v>
      </c>
      <c r="E23" s="161">
        <v>87575</v>
      </c>
      <c r="F23" s="193" t="s">
        <v>159</v>
      </c>
      <c r="G23" s="193"/>
      <c r="K23" s="155"/>
    </row>
    <row r="24" spans="1:11" s="154" customFormat="1" ht="58.5" customHeight="1">
      <c r="A24" s="150">
        <v>19</v>
      </c>
      <c r="B24" s="151" t="s">
        <v>41</v>
      </c>
      <c r="C24" s="152" t="s">
        <v>160</v>
      </c>
      <c r="D24" s="153">
        <v>427870</v>
      </c>
      <c r="E24" s="161">
        <v>387500</v>
      </c>
      <c r="F24" s="193" t="s">
        <v>161</v>
      </c>
      <c r="G24" s="193"/>
      <c r="K24" s="155"/>
    </row>
    <row r="25" spans="1:11" s="154" customFormat="1" ht="65.25" customHeight="1">
      <c r="A25" s="150">
        <v>20</v>
      </c>
      <c r="B25" s="151" t="s">
        <v>41</v>
      </c>
      <c r="C25" s="162" t="s">
        <v>162</v>
      </c>
      <c r="D25" s="163">
        <v>1000000</v>
      </c>
      <c r="E25" s="163">
        <v>1000000</v>
      </c>
      <c r="F25" s="193" t="s">
        <v>163</v>
      </c>
      <c r="G25" s="193"/>
      <c r="K25" s="155"/>
    </row>
    <row r="26" spans="1:11" s="154" customFormat="1" ht="30" customHeight="1">
      <c r="A26" s="150">
        <v>21</v>
      </c>
      <c r="B26" s="151" t="s">
        <v>41</v>
      </c>
      <c r="C26" s="152" t="s">
        <v>164</v>
      </c>
      <c r="D26" s="153">
        <v>45600</v>
      </c>
      <c r="E26" s="153">
        <v>45600</v>
      </c>
      <c r="F26" s="30"/>
      <c r="G26" s="30"/>
      <c r="K26" s="155"/>
    </row>
    <row r="27" spans="1:11" s="154" customFormat="1" ht="35.25" customHeight="1">
      <c r="A27" s="150">
        <v>22</v>
      </c>
      <c r="B27" s="151" t="s">
        <v>41</v>
      </c>
      <c r="C27" s="152" t="s">
        <v>165</v>
      </c>
      <c r="D27" s="153">
        <v>54600</v>
      </c>
      <c r="E27" s="153">
        <v>60000</v>
      </c>
      <c r="F27" s="194" t="s">
        <v>166</v>
      </c>
      <c r="G27" s="194"/>
      <c r="K27" s="155"/>
    </row>
    <row r="28" spans="1:11" s="154" customFormat="1" ht="31.5" customHeight="1">
      <c r="A28" s="150">
        <v>23</v>
      </c>
      <c r="B28" s="151" t="s">
        <v>41</v>
      </c>
      <c r="C28" s="152" t="s">
        <v>167</v>
      </c>
      <c r="D28" s="153">
        <v>54600</v>
      </c>
      <c r="E28" s="153">
        <v>60000</v>
      </c>
      <c r="F28" s="194"/>
      <c r="G28" s="194"/>
      <c r="K28" s="155"/>
    </row>
    <row r="29" spans="1:11" s="154" customFormat="1" ht="30" customHeight="1">
      <c r="A29" s="150">
        <v>24</v>
      </c>
      <c r="B29" s="151" t="s">
        <v>41</v>
      </c>
      <c r="C29" s="152" t="s">
        <v>168</v>
      </c>
      <c r="D29" s="153">
        <v>511848</v>
      </c>
      <c r="E29" s="153">
        <v>606720</v>
      </c>
      <c r="F29" s="194"/>
      <c r="G29" s="194"/>
      <c r="K29" s="164"/>
    </row>
    <row r="30" spans="1:11" s="154" customFormat="1" ht="35.25" customHeight="1">
      <c r="A30" s="150">
        <v>25</v>
      </c>
      <c r="B30" s="151" t="s">
        <v>41</v>
      </c>
      <c r="C30" s="152" t="s">
        <v>169</v>
      </c>
      <c r="D30" s="153">
        <v>33600</v>
      </c>
      <c r="E30" s="153">
        <v>33600</v>
      </c>
      <c r="F30" s="30"/>
      <c r="G30" s="30"/>
      <c r="K30" s="155"/>
    </row>
    <row r="31" spans="1:11" s="154" customFormat="1" ht="31.5" customHeight="1">
      <c r="A31" s="150">
        <v>26</v>
      </c>
      <c r="B31" s="151" t="s">
        <v>41</v>
      </c>
      <c r="C31" s="165" t="s">
        <v>170</v>
      </c>
      <c r="D31" s="153">
        <v>44232</v>
      </c>
      <c r="E31" s="153">
        <v>48720</v>
      </c>
      <c r="F31" s="195" t="s">
        <v>171</v>
      </c>
      <c r="G31" s="195"/>
      <c r="K31" s="155"/>
    </row>
    <row r="32" spans="1:11" s="154" customFormat="1" ht="31.5" customHeight="1">
      <c r="A32" s="150">
        <v>27</v>
      </c>
      <c r="B32" s="151" t="s">
        <v>41</v>
      </c>
      <c r="C32" s="152" t="s">
        <v>172</v>
      </c>
      <c r="D32" s="153">
        <v>48000</v>
      </c>
      <c r="E32" s="153">
        <v>54000</v>
      </c>
      <c r="F32" s="195"/>
      <c r="G32" s="195"/>
      <c r="K32" s="155"/>
    </row>
    <row r="33" spans="1:11" s="154" customFormat="1" ht="31.5" customHeight="1">
      <c r="A33" s="150">
        <v>28</v>
      </c>
      <c r="B33" s="151" t="s">
        <v>41</v>
      </c>
      <c r="C33" s="152" t="s">
        <v>173</v>
      </c>
      <c r="D33" s="153">
        <v>29400</v>
      </c>
      <c r="E33" s="153">
        <v>29400</v>
      </c>
      <c r="F33" s="30"/>
      <c r="G33" s="30"/>
      <c r="K33" s="155"/>
    </row>
    <row r="34" spans="1:11" s="154" customFormat="1" ht="63" customHeight="1">
      <c r="A34" s="150">
        <v>29</v>
      </c>
      <c r="B34" s="151" t="s">
        <v>41</v>
      </c>
      <c r="C34" s="152" t="s">
        <v>174</v>
      </c>
      <c r="D34" s="157">
        <v>43200</v>
      </c>
      <c r="E34" s="157">
        <v>48000</v>
      </c>
      <c r="F34" s="193" t="s">
        <v>175</v>
      </c>
      <c r="G34" s="193"/>
      <c r="K34" s="155"/>
    </row>
    <row r="35" spans="1:11" s="154" customFormat="1" ht="31.5" customHeight="1">
      <c r="A35" s="150">
        <v>30</v>
      </c>
      <c r="B35" s="151" t="s">
        <v>41</v>
      </c>
      <c r="C35" s="152" t="s">
        <v>176</v>
      </c>
      <c r="D35" s="157">
        <v>42000</v>
      </c>
      <c r="E35" s="157">
        <v>42000</v>
      </c>
      <c r="F35" s="30"/>
      <c r="G35" s="30"/>
      <c r="K35" s="155"/>
    </row>
    <row r="36" spans="1:11" s="154" customFormat="1" ht="31.5" customHeight="1">
      <c r="A36" s="150">
        <v>31</v>
      </c>
      <c r="B36" s="151" t="s">
        <v>41</v>
      </c>
      <c r="C36" s="166" t="s">
        <v>177</v>
      </c>
      <c r="D36" s="157">
        <v>54600</v>
      </c>
      <c r="E36" s="157">
        <v>62400</v>
      </c>
      <c r="F36" s="195" t="s">
        <v>175</v>
      </c>
      <c r="G36" s="195"/>
      <c r="K36" s="155"/>
    </row>
    <row r="37" spans="1:11" s="154" customFormat="1" ht="31.5" customHeight="1">
      <c r="A37" s="150">
        <v>32</v>
      </c>
      <c r="B37" s="151" t="s">
        <v>41</v>
      </c>
      <c r="C37" s="167" t="s">
        <v>178</v>
      </c>
      <c r="D37" s="157">
        <v>35400</v>
      </c>
      <c r="E37" s="157">
        <v>36000</v>
      </c>
      <c r="F37" s="195"/>
      <c r="G37" s="195"/>
      <c r="K37" s="155"/>
    </row>
    <row r="38" spans="1:11" s="154" customFormat="1" ht="62.25" customHeight="1">
      <c r="A38" s="150">
        <v>33</v>
      </c>
      <c r="B38" s="151" t="s">
        <v>41</v>
      </c>
      <c r="C38" s="167" t="s">
        <v>179</v>
      </c>
      <c r="D38" s="157">
        <v>36000</v>
      </c>
      <c r="E38" s="157">
        <v>36600</v>
      </c>
      <c r="F38" s="193" t="s">
        <v>180</v>
      </c>
      <c r="G38" s="193"/>
      <c r="K38" s="155"/>
    </row>
    <row r="39" spans="1:11" s="154" customFormat="1" ht="81.75" customHeight="1">
      <c r="A39" s="150">
        <v>34</v>
      </c>
      <c r="B39" s="151" t="s">
        <v>41</v>
      </c>
      <c r="C39" s="162" t="s">
        <v>181</v>
      </c>
      <c r="D39" s="157"/>
      <c r="E39" s="157">
        <v>281600</v>
      </c>
      <c r="F39" s="193" t="s">
        <v>182</v>
      </c>
      <c r="G39" s="193"/>
      <c r="K39" s="155"/>
    </row>
    <row r="40" spans="1:11" s="154" customFormat="1" ht="39" customHeight="1">
      <c r="A40" s="150">
        <v>35</v>
      </c>
      <c r="B40" s="151" t="s">
        <v>41</v>
      </c>
      <c r="C40" s="152" t="s">
        <v>183</v>
      </c>
      <c r="D40" s="153">
        <v>500000</v>
      </c>
      <c r="E40" s="153">
        <v>500000</v>
      </c>
      <c r="F40" s="30"/>
      <c r="G40" s="30"/>
      <c r="K40" s="155"/>
    </row>
    <row r="41" spans="1:11" s="154" customFormat="1" ht="37.5" customHeight="1">
      <c r="A41" s="150">
        <v>36</v>
      </c>
      <c r="B41" s="151" t="s">
        <v>41</v>
      </c>
      <c r="C41" s="152" t="s">
        <v>184</v>
      </c>
      <c r="D41" s="153">
        <v>116000</v>
      </c>
      <c r="E41" s="153">
        <v>134000</v>
      </c>
      <c r="F41" s="193" t="s">
        <v>185</v>
      </c>
      <c r="G41" s="193"/>
      <c r="K41" s="155"/>
    </row>
    <row r="42" spans="1:11" s="154" customFormat="1" ht="40.5" customHeight="1">
      <c r="A42" s="150">
        <v>37</v>
      </c>
      <c r="B42" s="151" t="s">
        <v>41</v>
      </c>
      <c r="C42" s="152" t="s">
        <v>186</v>
      </c>
      <c r="D42" s="153">
        <v>55000</v>
      </c>
      <c r="E42" s="153">
        <v>55000</v>
      </c>
      <c r="F42" s="30"/>
      <c r="G42" s="30"/>
      <c r="K42" s="155"/>
    </row>
    <row r="43" spans="1:11" s="154" customFormat="1" ht="35.25" customHeight="1">
      <c r="A43" s="150">
        <v>38</v>
      </c>
      <c r="B43" s="151" t="s">
        <v>41</v>
      </c>
      <c r="C43" s="152" t="s">
        <v>187</v>
      </c>
      <c r="D43" s="153">
        <v>145000</v>
      </c>
      <c r="E43" s="153">
        <v>150000</v>
      </c>
      <c r="F43" s="195" t="s">
        <v>185</v>
      </c>
      <c r="G43" s="195"/>
      <c r="K43" s="155"/>
    </row>
    <row r="44" spans="1:11" s="154" customFormat="1" ht="38.25" customHeight="1">
      <c r="A44" s="150">
        <v>39</v>
      </c>
      <c r="B44" s="151" t="s">
        <v>41</v>
      </c>
      <c r="C44" s="152" t="s">
        <v>188</v>
      </c>
      <c r="D44" s="153">
        <v>300000</v>
      </c>
      <c r="E44" s="153">
        <v>280350</v>
      </c>
      <c r="F44" s="195"/>
      <c r="G44" s="195"/>
      <c r="K44" s="155"/>
    </row>
    <row r="45" spans="1:11" s="154" customFormat="1" ht="45.75" customHeight="1">
      <c r="A45" s="150">
        <v>40</v>
      </c>
      <c r="B45" s="151" t="s">
        <v>41</v>
      </c>
      <c r="C45" s="152" t="s">
        <v>189</v>
      </c>
      <c r="D45" s="153">
        <v>145000</v>
      </c>
      <c r="E45" s="153">
        <v>150000</v>
      </c>
      <c r="F45" s="195"/>
      <c r="G45" s="195"/>
      <c r="K45" s="155"/>
    </row>
    <row r="46" spans="1:11" s="154" customFormat="1" ht="35.25" customHeight="1">
      <c r="A46" s="150">
        <v>41</v>
      </c>
      <c r="B46" s="151" t="s">
        <v>41</v>
      </c>
      <c r="C46" s="152" t="s">
        <v>190</v>
      </c>
      <c r="D46" s="157">
        <v>2600000</v>
      </c>
      <c r="E46" s="157">
        <v>2600000</v>
      </c>
      <c r="F46" s="30"/>
      <c r="G46" s="30"/>
      <c r="K46" s="155"/>
    </row>
    <row r="47" spans="1:11" s="154" customFormat="1" ht="36" customHeight="1">
      <c r="A47" s="150">
        <v>42</v>
      </c>
      <c r="B47" s="151" t="s">
        <v>41</v>
      </c>
      <c r="C47" s="152" t="s">
        <v>191</v>
      </c>
      <c r="D47" s="153">
        <v>316800</v>
      </c>
      <c r="E47" s="153">
        <v>316800</v>
      </c>
      <c r="F47" s="30"/>
      <c r="G47" s="30"/>
      <c r="K47" s="155"/>
    </row>
    <row r="48" spans="1:11" s="154" customFormat="1" ht="101.25" customHeight="1">
      <c r="A48" s="150">
        <v>43</v>
      </c>
      <c r="B48" s="168" t="s">
        <v>41</v>
      </c>
      <c r="C48" s="152" t="s">
        <v>192</v>
      </c>
      <c r="D48" s="169"/>
      <c r="E48" s="153">
        <v>320000</v>
      </c>
      <c r="F48" s="193" t="s">
        <v>193</v>
      </c>
      <c r="G48" s="193"/>
      <c r="K48" s="155"/>
    </row>
    <row r="49" spans="1:11" s="154" customFormat="1" ht="65.25" customHeight="1">
      <c r="A49" s="150">
        <v>44</v>
      </c>
      <c r="B49" s="151" t="s">
        <v>194</v>
      </c>
      <c r="C49" s="152" t="s">
        <v>195</v>
      </c>
      <c r="D49" s="153">
        <v>205507</v>
      </c>
      <c r="E49" s="153">
        <v>180010</v>
      </c>
      <c r="F49" s="193" t="s">
        <v>196</v>
      </c>
      <c r="G49" s="193"/>
      <c r="K49" s="155"/>
    </row>
    <row r="50" spans="1:11" s="154" customFormat="1" ht="51" customHeight="1">
      <c r="A50" s="150">
        <v>45</v>
      </c>
      <c r="B50" s="151" t="s">
        <v>194</v>
      </c>
      <c r="C50" s="152" t="s">
        <v>197</v>
      </c>
      <c r="D50" s="153">
        <v>80000</v>
      </c>
      <c r="E50" s="153">
        <v>81500</v>
      </c>
      <c r="F50" s="193" t="s">
        <v>198</v>
      </c>
      <c r="G50" s="193"/>
      <c r="K50" s="155"/>
    </row>
    <row r="51" spans="1:11" s="154" customFormat="1" ht="79.5" customHeight="1">
      <c r="A51" s="150">
        <v>46</v>
      </c>
      <c r="B51" s="151" t="s">
        <v>194</v>
      </c>
      <c r="C51" s="152" t="s">
        <v>199</v>
      </c>
      <c r="D51" s="153">
        <v>100000</v>
      </c>
      <c r="E51" s="153">
        <v>100000</v>
      </c>
      <c r="F51" s="193" t="s">
        <v>200</v>
      </c>
      <c r="G51" s="193"/>
      <c r="K51" s="155"/>
    </row>
    <row r="52" spans="1:11" s="154" customFormat="1" ht="45.75" customHeight="1">
      <c r="A52" s="150">
        <v>47</v>
      </c>
      <c r="B52" s="151" t="s">
        <v>194</v>
      </c>
      <c r="C52" s="152" t="s">
        <v>201</v>
      </c>
      <c r="D52" s="153">
        <v>100000</v>
      </c>
      <c r="E52" s="153">
        <v>100000</v>
      </c>
      <c r="F52" s="193" t="s">
        <v>202</v>
      </c>
      <c r="G52" s="193"/>
      <c r="K52" s="155"/>
    </row>
    <row r="53" spans="1:11" s="154" customFormat="1" ht="45.75" customHeight="1">
      <c r="A53" s="150">
        <v>48</v>
      </c>
      <c r="B53" s="151" t="s">
        <v>194</v>
      </c>
      <c r="C53" s="152" t="s">
        <v>203</v>
      </c>
      <c r="D53" s="153">
        <v>267500</v>
      </c>
      <c r="E53" s="153">
        <v>267500</v>
      </c>
      <c r="F53" s="193" t="s">
        <v>204</v>
      </c>
      <c r="G53" s="193"/>
      <c r="K53" s="155"/>
    </row>
    <row r="54" spans="1:11" s="154" customFormat="1" ht="66" customHeight="1">
      <c r="A54" s="150">
        <v>49</v>
      </c>
      <c r="B54" s="151" t="s">
        <v>75</v>
      </c>
      <c r="C54" s="152" t="s">
        <v>205</v>
      </c>
      <c r="D54" s="153">
        <v>55000</v>
      </c>
      <c r="E54" s="153">
        <v>13000</v>
      </c>
      <c r="F54" s="193" t="s">
        <v>206</v>
      </c>
      <c r="G54" s="193"/>
      <c r="K54" s="155"/>
    </row>
    <row r="55" spans="1:11" s="154" customFormat="1" ht="43.5" customHeight="1">
      <c r="A55" s="150">
        <v>50</v>
      </c>
      <c r="B55" s="151" t="s">
        <v>75</v>
      </c>
      <c r="C55" s="152" t="s">
        <v>207</v>
      </c>
      <c r="D55" s="153">
        <v>825000</v>
      </c>
      <c r="E55" s="153">
        <v>825000</v>
      </c>
      <c r="F55" s="193" t="s">
        <v>208</v>
      </c>
      <c r="G55" s="193"/>
      <c r="K55" s="155"/>
    </row>
    <row r="56" spans="1:11" s="154" customFormat="1" ht="63.75" customHeight="1">
      <c r="A56" s="150">
        <v>51</v>
      </c>
      <c r="B56" s="151" t="s">
        <v>75</v>
      </c>
      <c r="C56" s="165" t="s">
        <v>209</v>
      </c>
      <c r="D56" s="170">
        <v>0</v>
      </c>
      <c r="E56" s="170">
        <v>315000</v>
      </c>
      <c r="F56" s="193" t="s">
        <v>210</v>
      </c>
      <c r="G56" s="193"/>
      <c r="K56" s="155"/>
    </row>
    <row r="57" spans="1:11" s="154" customFormat="1" ht="126" customHeight="1">
      <c r="A57" s="150">
        <v>52</v>
      </c>
      <c r="B57" s="151" t="s">
        <v>75</v>
      </c>
      <c r="C57" s="152" t="s">
        <v>211</v>
      </c>
      <c r="D57" s="153">
        <v>1150000</v>
      </c>
      <c r="E57" s="153">
        <v>2200000</v>
      </c>
      <c r="F57" s="193" t="s">
        <v>212</v>
      </c>
      <c r="G57" s="193"/>
      <c r="K57" s="155"/>
    </row>
    <row r="58" spans="1:11" s="154" customFormat="1" ht="48" customHeight="1">
      <c r="A58" s="150">
        <v>53</v>
      </c>
      <c r="B58" s="151" t="s">
        <v>75</v>
      </c>
      <c r="C58" s="152" t="s">
        <v>213</v>
      </c>
      <c r="D58" s="153">
        <v>25000</v>
      </c>
      <c r="E58" s="196">
        <v>165000</v>
      </c>
      <c r="F58" s="193" t="s">
        <v>214</v>
      </c>
      <c r="G58" s="193"/>
      <c r="K58" s="155"/>
    </row>
    <row r="59" spans="1:11" s="154" customFormat="1" ht="83.25" customHeight="1">
      <c r="A59" s="150">
        <v>54</v>
      </c>
      <c r="B59" s="151" t="s">
        <v>75</v>
      </c>
      <c r="C59" s="152" t="s">
        <v>215</v>
      </c>
      <c r="D59" s="171">
        <v>140000</v>
      </c>
      <c r="E59" s="196"/>
      <c r="F59" s="193" t="s">
        <v>216</v>
      </c>
      <c r="G59" s="193"/>
      <c r="K59" s="155"/>
    </row>
    <row r="60" spans="1:11" s="154" customFormat="1" ht="53.25" customHeight="1">
      <c r="A60" s="150">
        <v>55</v>
      </c>
      <c r="B60" s="151" t="s">
        <v>75</v>
      </c>
      <c r="C60" s="152" t="s">
        <v>217</v>
      </c>
      <c r="D60" s="153">
        <v>45000</v>
      </c>
      <c r="E60" s="153">
        <v>45000</v>
      </c>
      <c r="F60" s="30"/>
      <c r="G60" s="30"/>
      <c r="K60" s="155"/>
    </row>
    <row r="61" spans="1:11" s="154" customFormat="1" ht="42.75" customHeight="1">
      <c r="A61" s="150">
        <v>56</v>
      </c>
      <c r="B61" s="151" t="s">
        <v>75</v>
      </c>
      <c r="C61" s="152" t="s">
        <v>218</v>
      </c>
      <c r="D61" s="153">
        <v>1020000</v>
      </c>
      <c r="E61" s="153">
        <v>1020000</v>
      </c>
      <c r="F61" s="193" t="s">
        <v>219</v>
      </c>
      <c r="G61" s="193"/>
      <c r="K61" s="155"/>
    </row>
    <row r="62" spans="1:11" s="154" customFormat="1" ht="46.5" customHeight="1">
      <c r="A62" s="150">
        <v>57</v>
      </c>
      <c r="B62" s="151" t="s">
        <v>75</v>
      </c>
      <c r="C62" s="152" t="s">
        <v>220</v>
      </c>
      <c r="D62" s="153">
        <v>100000</v>
      </c>
      <c r="E62" s="153">
        <v>100000</v>
      </c>
      <c r="F62" s="30"/>
      <c r="G62" s="30"/>
      <c r="K62" s="155"/>
    </row>
    <row r="63" spans="1:11" s="154" customFormat="1" ht="60" customHeight="1">
      <c r="A63" s="150">
        <v>58</v>
      </c>
      <c r="B63" s="151" t="s">
        <v>75</v>
      </c>
      <c r="C63" s="165" t="s">
        <v>221</v>
      </c>
      <c r="D63" s="157">
        <v>145000</v>
      </c>
      <c r="E63" s="172">
        <v>105600</v>
      </c>
      <c r="F63" s="193" t="s">
        <v>222</v>
      </c>
      <c r="G63" s="193"/>
      <c r="K63" s="155"/>
    </row>
    <row r="64" spans="1:11" s="154" customFormat="1" ht="46.5" customHeight="1">
      <c r="A64" s="150">
        <v>59</v>
      </c>
      <c r="B64" s="151" t="s">
        <v>75</v>
      </c>
      <c r="C64" s="165" t="s">
        <v>223</v>
      </c>
      <c r="D64" s="157">
        <v>1600000</v>
      </c>
      <c r="E64" s="157">
        <v>1600000</v>
      </c>
      <c r="F64" s="193" t="s">
        <v>224</v>
      </c>
      <c r="G64" s="193"/>
      <c r="K64" s="155"/>
    </row>
    <row r="65" spans="1:11" s="154" customFormat="1" ht="86.25" customHeight="1">
      <c r="A65" s="150">
        <v>60</v>
      </c>
      <c r="B65" s="151" t="s">
        <v>75</v>
      </c>
      <c r="C65" s="166" t="s">
        <v>225</v>
      </c>
      <c r="D65" s="157">
        <v>700000</v>
      </c>
      <c r="E65" s="157">
        <v>685000</v>
      </c>
      <c r="F65" s="193" t="s">
        <v>226</v>
      </c>
      <c r="G65" s="193"/>
      <c r="K65" s="155"/>
    </row>
    <row r="66" spans="1:11" s="173" customFormat="1" ht="45.75" customHeight="1">
      <c r="A66" s="150">
        <v>61</v>
      </c>
      <c r="B66" s="151" t="s">
        <v>68</v>
      </c>
      <c r="C66" s="152" t="s">
        <v>227</v>
      </c>
      <c r="D66" s="153">
        <v>39000</v>
      </c>
      <c r="E66" s="153">
        <v>41250</v>
      </c>
      <c r="F66" s="193" t="s">
        <v>228</v>
      </c>
      <c r="G66" s="193"/>
      <c r="K66" s="174"/>
    </row>
    <row r="67" spans="1:11" s="173" customFormat="1" ht="48.75" customHeight="1">
      <c r="A67" s="150">
        <v>62</v>
      </c>
      <c r="B67" s="151" t="s">
        <v>68</v>
      </c>
      <c r="C67" s="152" t="s">
        <v>229</v>
      </c>
      <c r="D67" s="153">
        <v>65000</v>
      </c>
      <c r="E67" s="153">
        <v>65000</v>
      </c>
      <c r="F67" s="30"/>
      <c r="G67" s="30"/>
      <c r="K67" s="174"/>
    </row>
    <row r="68" spans="1:11" s="173" customFormat="1" ht="48.75" customHeight="1">
      <c r="A68" s="150">
        <v>63</v>
      </c>
      <c r="B68" s="151" t="s">
        <v>68</v>
      </c>
      <c r="C68" s="152" t="s">
        <v>230</v>
      </c>
      <c r="D68" s="153"/>
      <c r="E68" s="153">
        <v>94800</v>
      </c>
      <c r="F68" s="193" t="s">
        <v>231</v>
      </c>
      <c r="G68" s="193"/>
      <c r="K68" s="174"/>
    </row>
    <row r="69" spans="1:11" s="173" customFormat="1" ht="48.75" customHeight="1">
      <c r="A69" s="150">
        <v>64</v>
      </c>
      <c r="B69" s="151" t="s">
        <v>68</v>
      </c>
      <c r="C69" s="152" t="s">
        <v>232</v>
      </c>
      <c r="D69" s="153"/>
      <c r="E69" s="153">
        <v>148900</v>
      </c>
      <c r="F69" s="193" t="s">
        <v>231</v>
      </c>
      <c r="G69" s="193"/>
      <c r="K69" s="174"/>
    </row>
    <row r="70" spans="1:11" s="154" customFormat="1" ht="82.5" customHeight="1">
      <c r="A70" s="150">
        <v>65</v>
      </c>
      <c r="B70" s="175" t="s">
        <v>72</v>
      </c>
      <c r="C70" s="165" t="s">
        <v>233</v>
      </c>
      <c r="D70" s="153">
        <v>400000</v>
      </c>
      <c r="E70" s="153">
        <v>400000</v>
      </c>
      <c r="F70" s="193" t="s">
        <v>234</v>
      </c>
      <c r="G70" s="193"/>
      <c r="K70" s="155"/>
    </row>
    <row r="71" spans="1:11" s="154" customFormat="1" ht="42" customHeight="1">
      <c r="A71" s="150">
        <v>66</v>
      </c>
      <c r="B71" s="151" t="s">
        <v>63</v>
      </c>
      <c r="C71" s="152" t="s">
        <v>235</v>
      </c>
      <c r="D71" s="157">
        <v>100000</v>
      </c>
      <c r="E71" s="176">
        <v>145000</v>
      </c>
      <c r="F71" s="193" t="s">
        <v>236</v>
      </c>
      <c r="G71" s="193"/>
      <c r="K71" s="155"/>
    </row>
    <row r="72" spans="1:11" s="154" customFormat="1" ht="59.25" customHeight="1">
      <c r="A72" s="150">
        <v>67</v>
      </c>
      <c r="B72" s="151" t="s">
        <v>237</v>
      </c>
      <c r="C72" s="152" t="s">
        <v>238</v>
      </c>
      <c r="D72" s="153">
        <v>721445</v>
      </c>
      <c r="E72" s="161">
        <v>690000</v>
      </c>
      <c r="F72" s="193" t="s">
        <v>239</v>
      </c>
      <c r="G72" s="193"/>
      <c r="K72" s="155"/>
    </row>
    <row r="73" spans="1:11" s="154" customFormat="1" ht="33" customHeight="1">
      <c r="A73" s="150">
        <v>68</v>
      </c>
      <c r="B73" s="151" t="s">
        <v>87</v>
      </c>
      <c r="C73" s="152" t="s">
        <v>240</v>
      </c>
      <c r="D73" s="157">
        <v>100000</v>
      </c>
      <c r="E73" s="157">
        <v>100000</v>
      </c>
      <c r="F73" s="193" t="s">
        <v>241</v>
      </c>
      <c r="G73" s="193"/>
      <c r="K73" s="155"/>
    </row>
    <row r="74" spans="1:11" s="154" customFormat="1" ht="61.5" customHeight="1">
      <c r="A74" s="150">
        <v>69</v>
      </c>
      <c r="B74" s="151" t="s">
        <v>87</v>
      </c>
      <c r="C74" s="152" t="s">
        <v>242</v>
      </c>
      <c r="D74" s="157">
        <v>80000</v>
      </c>
      <c r="E74" s="157">
        <v>80000</v>
      </c>
      <c r="F74" s="193" t="s">
        <v>243</v>
      </c>
      <c r="G74" s="193"/>
      <c r="K74" s="155"/>
    </row>
    <row r="75" spans="1:11" s="154" customFormat="1" ht="41.25" customHeight="1">
      <c r="A75" s="150">
        <v>70</v>
      </c>
      <c r="B75" s="151" t="s">
        <v>87</v>
      </c>
      <c r="C75" s="152" t="s">
        <v>244</v>
      </c>
      <c r="D75" s="157">
        <v>50500</v>
      </c>
      <c r="E75" s="157">
        <v>51500</v>
      </c>
      <c r="F75" s="193" t="s">
        <v>245</v>
      </c>
      <c r="G75" s="193"/>
      <c r="K75" s="155"/>
    </row>
    <row r="76" spans="1:11" s="154" customFormat="1" ht="44.25" customHeight="1">
      <c r="A76" s="150">
        <v>71</v>
      </c>
      <c r="B76" s="151" t="s">
        <v>87</v>
      </c>
      <c r="C76" s="152" t="s">
        <v>246</v>
      </c>
      <c r="D76" s="157">
        <v>148000</v>
      </c>
      <c r="E76" s="157">
        <v>148000</v>
      </c>
      <c r="F76" s="193" t="s">
        <v>247</v>
      </c>
      <c r="G76" s="193"/>
      <c r="K76" s="155"/>
    </row>
    <row r="77" spans="1:11" s="154" customFormat="1" ht="52.5" customHeight="1">
      <c r="A77" s="150">
        <v>72</v>
      </c>
      <c r="B77" s="151" t="s">
        <v>87</v>
      </c>
      <c r="C77" s="152" t="s">
        <v>248</v>
      </c>
      <c r="D77" s="157">
        <v>20000</v>
      </c>
      <c r="E77" s="176"/>
      <c r="F77" s="30"/>
      <c r="G77" s="30"/>
      <c r="K77" s="155"/>
    </row>
    <row r="78" spans="1:11" s="154" customFormat="1" ht="84" customHeight="1">
      <c r="A78" s="150">
        <v>73</v>
      </c>
      <c r="B78" s="151" t="s">
        <v>249</v>
      </c>
      <c r="C78" s="152" t="s">
        <v>250</v>
      </c>
      <c r="D78" s="157">
        <v>95000</v>
      </c>
      <c r="E78" s="157">
        <v>95000</v>
      </c>
      <c r="F78" s="197" t="s">
        <v>251</v>
      </c>
      <c r="G78" s="197"/>
      <c r="K78" s="155"/>
    </row>
    <row r="79" spans="1:11" s="154" customFormat="1" ht="90.75" customHeight="1">
      <c r="A79" s="150">
        <v>74</v>
      </c>
      <c r="B79" s="151" t="s">
        <v>249</v>
      </c>
      <c r="C79" s="152" t="s">
        <v>252</v>
      </c>
      <c r="D79" s="157">
        <v>100000</v>
      </c>
      <c r="E79" s="157">
        <v>100000</v>
      </c>
      <c r="F79" s="198" t="s">
        <v>253</v>
      </c>
      <c r="G79" s="198"/>
      <c r="K79" s="155"/>
    </row>
    <row r="80" spans="1:11" s="154" customFormat="1" ht="36.75" customHeight="1">
      <c r="A80" s="150">
        <v>75</v>
      </c>
      <c r="B80" s="151" t="s">
        <v>249</v>
      </c>
      <c r="C80" s="177" t="s">
        <v>254</v>
      </c>
      <c r="D80" s="178">
        <v>250000</v>
      </c>
      <c r="E80" s="178">
        <v>250000</v>
      </c>
      <c r="F80" s="30"/>
      <c r="G80" s="30"/>
      <c r="K80" s="155"/>
    </row>
    <row r="81" spans="1:11" s="180" customFormat="1" ht="40.5" customHeight="1" thickBot="1">
      <c r="A81" s="199" t="s">
        <v>255</v>
      </c>
      <c r="B81" s="199"/>
      <c r="C81" s="199"/>
      <c r="D81" s="179">
        <f>SUM(D6:D80)</f>
        <v>18539469</v>
      </c>
      <c r="E81" s="179">
        <f>SUM(E6:E80)</f>
        <v>20272845</v>
      </c>
      <c r="F81" s="200"/>
      <c r="G81" s="200"/>
      <c r="K81" s="181"/>
    </row>
    <row r="82" spans="1:11" ht="19.5">
      <c r="D82" s="184"/>
      <c r="E82" s="184"/>
    </row>
  </sheetData>
  <mergeCells count="82">
    <mergeCell ref="F78:G78"/>
    <mergeCell ref="F79:G79"/>
    <mergeCell ref="F80:G80"/>
    <mergeCell ref="A81:C81"/>
    <mergeCell ref="F81:G81"/>
    <mergeCell ref="F72:G72"/>
    <mergeCell ref="F73:G73"/>
    <mergeCell ref="F74:G74"/>
    <mergeCell ref="F75:G75"/>
    <mergeCell ref="F76:G76"/>
    <mergeCell ref="F77:G77"/>
    <mergeCell ref="F66:G66"/>
    <mergeCell ref="F67:G67"/>
    <mergeCell ref="F68:G68"/>
    <mergeCell ref="F69:G69"/>
    <mergeCell ref="F70:G70"/>
    <mergeCell ref="F71:G71"/>
    <mergeCell ref="F60:G60"/>
    <mergeCell ref="F61:G61"/>
    <mergeCell ref="F62:G62"/>
    <mergeCell ref="F63:G63"/>
    <mergeCell ref="F64:G64"/>
    <mergeCell ref="F65:G65"/>
    <mergeCell ref="F54:G54"/>
    <mergeCell ref="F55:G55"/>
    <mergeCell ref="F56:G56"/>
    <mergeCell ref="F57:G57"/>
    <mergeCell ref="E58:E59"/>
    <mergeCell ref="F58:G58"/>
    <mergeCell ref="F59:G59"/>
    <mergeCell ref="F48:G48"/>
    <mergeCell ref="F49:G49"/>
    <mergeCell ref="F50:G50"/>
    <mergeCell ref="F51:G51"/>
    <mergeCell ref="F52:G52"/>
    <mergeCell ref="F53:G53"/>
    <mergeCell ref="F40:G40"/>
    <mergeCell ref="F41:G41"/>
    <mergeCell ref="F42:G42"/>
    <mergeCell ref="F43:G45"/>
    <mergeCell ref="F46:G46"/>
    <mergeCell ref="F47:G47"/>
    <mergeCell ref="F33:G33"/>
    <mergeCell ref="F34:G34"/>
    <mergeCell ref="F35:G35"/>
    <mergeCell ref="F36:G37"/>
    <mergeCell ref="F38:G38"/>
    <mergeCell ref="F39:G39"/>
    <mergeCell ref="F24:G24"/>
    <mergeCell ref="F25:G25"/>
    <mergeCell ref="F26:G26"/>
    <mergeCell ref="F27:G29"/>
    <mergeCell ref="F30:G30"/>
    <mergeCell ref="F31:G32"/>
    <mergeCell ref="F18:G18"/>
    <mergeCell ref="F19:G19"/>
    <mergeCell ref="F20:G20"/>
    <mergeCell ref="F21:G21"/>
    <mergeCell ref="F22:G22"/>
    <mergeCell ref="F23:G23"/>
    <mergeCell ref="F12:G12"/>
    <mergeCell ref="F13:G13"/>
    <mergeCell ref="F14:G14"/>
    <mergeCell ref="F15:G15"/>
    <mergeCell ref="F16:G16"/>
    <mergeCell ref="F17:G17"/>
    <mergeCell ref="F6:G6"/>
    <mergeCell ref="F7:G7"/>
    <mergeCell ref="F8:G8"/>
    <mergeCell ref="F9:G9"/>
    <mergeCell ref="F10:G10"/>
    <mergeCell ref="F11:G11"/>
    <mergeCell ref="A1:G1"/>
    <mergeCell ref="A2:G2"/>
    <mergeCell ref="A3:C3"/>
    <mergeCell ref="F3:G3"/>
    <mergeCell ref="A4:A5"/>
    <mergeCell ref="B4:B5"/>
    <mergeCell ref="C4:C5"/>
    <mergeCell ref="D4:D5"/>
    <mergeCell ref="E4:E5"/>
    <mergeCell ref="F4:G5"/>
  </mergeCells>
  <phoneticPr fontId="31" type="noConversion"/>
  <printOptions horizontalCentered="1"/>
  <pageMargins left="0.59055118110236182" right="0.15748031496063003" top="0.36000000000000004" bottom="0.54" header="0.19685039370078702" footer="0.18000000000000002"/>
  <pageSetup paperSize="0" fitToHeight="0" pageOrder="overThenDown" orientation="portrait" horizontalDpi="0" verticalDpi="0" copies="0"/>
  <headerFooter alignWithMargins="0">
    <oddFooter xml:space="preserve">&amp;R
</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89464-EDAF-4A59-8705-3B9CF74F99EE}">
  <dimension ref="A1:AMJ11"/>
  <sheetViews>
    <sheetView workbookViewId="0"/>
  </sheetViews>
  <sheetFormatPr defaultColWidth="8.875" defaultRowHeight="19.5"/>
  <cols>
    <col min="1" max="1" width="4.875" style="202" customWidth="1"/>
    <col min="2" max="2" width="15.5" style="202" customWidth="1"/>
    <col min="3" max="3" width="29.875" style="201" customWidth="1"/>
    <col min="4" max="4" width="64.5" style="202" customWidth="1"/>
    <col min="5" max="5" width="16.5" style="203" customWidth="1"/>
    <col min="6" max="6" width="16.5" style="204" customWidth="1"/>
    <col min="7" max="1024" width="8.875" style="205" customWidth="1"/>
    <col min="1025" max="1025" width="8.875" customWidth="1"/>
  </cols>
  <sheetData>
    <row r="1" spans="1:9" ht="21.6" customHeight="1">
      <c r="A1" s="219" t="s">
        <v>256</v>
      </c>
      <c r="B1" s="219"/>
    </row>
    <row r="2" spans="1:9" ht="27.75" customHeight="1">
      <c r="A2" s="220" t="s">
        <v>1</v>
      </c>
      <c r="B2" s="220"/>
      <c r="C2" s="220"/>
      <c r="D2" s="220"/>
      <c r="E2" s="220"/>
      <c r="F2" s="220"/>
    </row>
    <row r="3" spans="1:9" ht="25.5" customHeight="1">
      <c r="A3" s="206"/>
      <c r="B3" s="206"/>
      <c r="C3" s="206">
        <v>116</v>
      </c>
      <c r="D3" s="206" t="s">
        <v>257</v>
      </c>
      <c r="E3" s="206"/>
      <c r="F3" s="206"/>
    </row>
    <row r="4" spans="1:9" ht="20.25" customHeight="1" thickBot="1">
      <c r="A4" s="187"/>
      <c r="B4" s="187"/>
      <c r="C4" s="187"/>
      <c r="D4" s="207"/>
      <c r="E4" s="221" t="s">
        <v>258</v>
      </c>
      <c r="F4" s="221"/>
    </row>
    <row r="5" spans="1:9" ht="20.25" customHeight="1" thickBot="1">
      <c r="A5" s="222" t="s">
        <v>114</v>
      </c>
      <c r="B5" s="223" t="s">
        <v>115</v>
      </c>
      <c r="C5" s="223" t="s">
        <v>259</v>
      </c>
      <c r="D5" s="223" t="s">
        <v>260</v>
      </c>
      <c r="E5" s="223" t="s">
        <v>261</v>
      </c>
      <c r="F5" s="224" t="s">
        <v>262</v>
      </c>
      <c r="G5" s="208"/>
    </row>
    <row r="6" spans="1:9" ht="23.25" customHeight="1">
      <c r="A6" s="222"/>
      <c r="B6" s="223"/>
      <c r="C6" s="223"/>
      <c r="D6" s="223"/>
      <c r="E6" s="223"/>
      <c r="F6" s="224"/>
    </row>
    <row r="7" spans="1:9" ht="115.5" customHeight="1">
      <c r="A7" s="209">
        <v>1</v>
      </c>
      <c r="B7" s="210" t="s">
        <v>75</v>
      </c>
      <c r="C7" s="211" t="s">
        <v>263</v>
      </c>
      <c r="D7" s="212" t="s">
        <v>264</v>
      </c>
      <c r="E7" s="53">
        <v>950</v>
      </c>
      <c r="F7" s="225">
        <v>7447</v>
      </c>
    </row>
    <row r="8" spans="1:9" ht="165.75" customHeight="1">
      <c r="A8" s="209">
        <v>2</v>
      </c>
      <c r="B8" s="213" t="s">
        <v>265</v>
      </c>
      <c r="C8" s="214" t="s">
        <v>266</v>
      </c>
      <c r="D8" s="215" t="s">
        <v>267</v>
      </c>
      <c r="E8" s="53">
        <v>3667</v>
      </c>
      <c r="F8" s="225"/>
    </row>
    <row r="9" spans="1:9" ht="81" customHeight="1">
      <c r="A9" s="209">
        <v>3</v>
      </c>
      <c r="B9" s="210" t="s">
        <v>194</v>
      </c>
      <c r="C9" s="211" t="s">
        <v>268</v>
      </c>
      <c r="D9" s="215" t="s">
        <v>269</v>
      </c>
      <c r="E9" s="66">
        <v>2830</v>
      </c>
      <c r="F9" s="225"/>
    </row>
    <row r="10" spans="1:9" s="217" customFormat="1" ht="38.25" customHeight="1" thickBot="1">
      <c r="A10" s="226" t="s">
        <v>270</v>
      </c>
      <c r="B10" s="226"/>
      <c r="C10" s="226"/>
      <c r="D10" s="226"/>
      <c r="E10" s="77">
        <f>SUM(E7:E9)</f>
        <v>7447</v>
      </c>
      <c r="F10" s="216">
        <f>SUM(F7)</f>
        <v>7447</v>
      </c>
    </row>
    <row r="11" spans="1:9" customFormat="1" ht="69" customHeight="1">
      <c r="A11" s="227" t="s">
        <v>271</v>
      </c>
      <c r="B11" s="227"/>
      <c r="C11" s="227"/>
      <c r="D11" s="227"/>
      <c r="E11" s="227"/>
      <c r="F11" s="227"/>
      <c r="G11" s="218"/>
      <c r="H11" s="218"/>
      <c r="I11" s="205"/>
    </row>
  </sheetData>
  <mergeCells count="13">
    <mergeCell ref="F7:F9"/>
    <mergeCell ref="A10:D10"/>
    <mergeCell ref="A11:F11"/>
    <mergeCell ref="A1:B1"/>
    <mergeCell ref="A2:F2"/>
    <mergeCell ref="A4:C4"/>
    <mergeCell ref="E4:F4"/>
    <mergeCell ref="A5:A6"/>
    <mergeCell ref="B5:B6"/>
    <mergeCell ref="C5:C6"/>
    <mergeCell ref="D5:D6"/>
    <mergeCell ref="E5:E6"/>
    <mergeCell ref="F5:F6"/>
  </mergeCells>
  <phoneticPr fontId="31" type="noConversion"/>
  <printOptions horizontalCentered="1"/>
  <pageMargins left="0.15972222222222204" right="0.19652777777777802" top="0.15972222222222204" bottom="0" header="0.15972222222222204" footer="0"/>
  <pageSetup paperSize="0" scale="64" fitToWidth="0" fitToHeight="0" pageOrder="overThenDown"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BC26C-C95E-4184-8145-E19F67CD63E5}">
  <sheetPr>
    <pageSetUpPr fitToPage="1"/>
  </sheetPr>
  <dimension ref="A1:J91"/>
  <sheetViews>
    <sheetView workbookViewId="0"/>
  </sheetViews>
  <sheetFormatPr defaultRowHeight="16.5"/>
  <cols>
    <col min="1" max="1" width="4.125" style="230" customWidth="1"/>
    <col min="2" max="2" width="5.5" style="230" bestFit="1" customWidth="1"/>
    <col min="3" max="3" width="20.25" style="230" customWidth="1"/>
    <col min="4" max="4" width="9.125" style="230" customWidth="1"/>
    <col min="5" max="5" width="6.5" style="279" bestFit="1" customWidth="1"/>
    <col min="6" max="6" width="11.25" style="230" bestFit="1" customWidth="1"/>
    <col min="7" max="7" width="30.625" style="230" customWidth="1"/>
    <col min="8" max="8" width="13" style="280" customWidth="1"/>
    <col min="9" max="9" width="3.25" style="230" customWidth="1"/>
    <col min="10" max="10" width="9" style="230" customWidth="1"/>
    <col min="11" max="16384" width="9" style="230"/>
  </cols>
  <sheetData>
    <row r="1" spans="1:10" ht="25.5">
      <c r="A1" s="228"/>
      <c r="B1" s="228"/>
      <c r="C1" s="228"/>
      <c r="D1" s="282">
        <v>116</v>
      </c>
      <c r="E1" s="282"/>
      <c r="F1" s="228" t="s">
        <v>272</v>
      </c>
      <c r="G1" s="228"/>
      <c r="H1" s="228"/>
    </row>
    <row r="2" spans="1:10" ht="17.25" thickBot="1">
      <c r="A2" s="231"/>
      <c r="B2" s="231"/>
      <c r="C2" s="231"/>
      <c r="D2" s="231"/>
      <c r="E2" s="232"/>
      <c r="F2" s="231"/>
      <c r="G2" s="231"/>
      <c r="H2" s="233" t="s">
        <v>273</v>
      </c>
    </row>
    <row r="3" spans="1:10" ht="21.75" thickBot="1">
      <c r="A3" s="283" t="s">
        <v>274</v>
      </c>
      <c r="B3" s="283"/>
      <c r="C3" s="283"/>
      <c r="D3" s="283"/>
      <c r="E3" s="283"/>
      <c r="F3" s="283"/>
      <c r="G3" s="283"/>
      <c r="H3" s="284" t="s">
        <v>262</v>
      </c>
    </row>
    <row r="4" spans="1:10">
      <c r="A4" s="234" t="s">
        <v>275</v>
      </c>
      <c r="B4" s="235" t="s">
        <v>276</v>
      </c>
      <c r="C4" s="235" t="s">
        <v>7</v>
      </c>
      <c r="D4" s="235" t="s">
        <v>277</v>
      </c>
      <c r="E4" s="235" t="s">
        <v>8</v>
      </c>
      <c r="F4" s="236" t="s">
        <v>278</v>
      </c>
      <c r="G4" s="235" t="s">
        <v>279</v>
      </c>
      <c r="H4" s="284"/>
    </row>
    <row r="5" spans="1:10" ht="23.25" customHeight="1">
      <c r="A5" s="285" t="s">
        <v>280</v>
      </c>
      <c r="B5" s="285"/>
      <c r="C5" s="285"/>
      <c r="D5" s="285"/>
      <c r="E5" s="285"/>
      <c r="F5" s="237">
        <f>SUM(F15,F17,F25,F19,F29,F31)</f>
        <v>9165</v>
      </c>
      <c r="G5" s="238"/>
      <c r="H5" s="239">
        <f>SUM(H15,H17,H19,H25,H29,H31)</f>
        <v>9165</v>
      </c>
    </row>
    <row r="6" spans="1:10" ht="33.75" customHeight="1">
      <c r="A6" s="286" t="s">
        <v>75</v>
      </c>
      <c r="B6" s="235">
        <v>1</v>
      </c>
      <c r="C6" s="240" t="s">
        <v>281</v>
      </c>
      <c r="D6" s="241">
        <v>30</v>
      </c>
      <c r="E6" s="242">
        <v>131</v>
      </c>
      <c r="F6" s="241">
        <v>3930</v>
      </c>
      <c r="G6" s="243" t="s">
        <v>282</v>
      </c>
      <c r="H6" s="244">
        <v>3930</v>
      </c>
    </row>
    <row r="7" spans="1:10" ht="33.75" customHeight="1">
      <c r="A7" s="286"/>
      <c r="B7" s="235">
        <v>2</v>
      </c>
      <c r="C7" s="245" t="s">
        <v>283</v>
      </c>
      <c r="D7" s="241">
        <v>200</v>
      </c>
      <c r="E7" s="242">
        <v>2</v>
      </c>
      <c r="F7" s="241">
        <v>400</v>
      </c>
      <c r="G7" s="243" t="s">
        <v>284</v>
      </c>
      <c r="H7" s="244">
        <v>400</v>
      </c>
    </row>
    <row r="8" spans="1:10" ht="33.75" customHeight="1">
      <c r="A8" s="286"/>
      <c r="B8" s="235">
        <v>3</v>
      </c>
      <c r="C8" s="246" t="s">
        <v>285</v>
      </c>
      <c r="D8" s="241">
        <v>40</v>
      </c>
      <c r="E8" s="242">
        <v>15</v>
      </c>
      <c r="F8" s="241">
        <v>600</v>
      </c>
      <c r="G8" s="243" t="s">
        <v>286</v>
      </c>
      <c r="H8" s="244">
        <v>600</v>
      </c>
    </row>
    <row r="9" spans="1:10" ht="33.75" customHeight="1">
      <c r="A9" s="286"/>
      <c r="B9" s="235">
        <v>4</v>
      </c>
      <c r="C9" s="246" t="s">
        <v>281</v>
      </c>
      <c r="D9" s="241">
        <v>30</v>
      </c>
      <c r="E9" s="242">
        <v>2</v>
      </c>
      <c r="F9" s="241">
        <v>60</v>
      </c>
      <c r="G9" s="243" t="s">
        <v>287</v>
      </c>
      <c r="H9" s="244">
        <v>60</v>
      </c>
    </row>
    <row r="10" spans="1:10" ht="33.75" customHeight="1">
      <c r="A10" s="286"/>
      <c r="B10" s="235">
        <v>5</v>
      </c>
      <c r="C10" s="246" t="s">
        <v>288</v>
      </c>
      <c r="D10" s="241">
        <v>30</v>
      </c>
      <c r="E10" s="242">
        <v>2</v>
      </c>
      <c r="F10" s="241">
        <v>60</v>
      </c>
      <c r="G10" s="243" t="s">
        <v>289</v>
      </c>
      <c r="H10" s="244">
        <v>60</v>
      </c>
    </row>
    <row r="11" spans="1:10" ht="33.75" customHeight="1">
      <c r="A11" s="286"/>
      <c r="B11" s="235">
        <v>6</v>
      </c>
      <c r="C11" s="246" t="s">
        <v>290</v>
      </c>
      <c r="D11" s="241">
        <v>2000</v>
      </c>
      <c r="E11" s="242">
        <v>1</v>
      </c>
      <c r="F11" s="241">
        <v>2000</v>
      </c>
      <c r="G11" s="243" t="s">
        <v>291</v>
      </c>
      <c r="H11" s="244">
        <v>2000</v>
      </c>
    </row>
    <row r="12" spans="1:10" ht="33.75" customHeight="1">
      <c r="A12" s="286"/>
      <c r="B12" s="235">
        <v>7</v>
      </c>
      <c r="C12" s="246" t="s">
        <v>292</v>
      </c>
      <c r="D12" s="241">
        <v>18</v>
      </c>
      <c r="E12" s="242">
        <v>30</v>
      </c>
      <c r="F12" s="241">
        <v>540</v>
      </c>
      <c r="G12" s="243" t="s">
        <v>293</v>
      </c>
      <c r="H12" s="244">
        <v>540</v>
      </c>
    </row>
    <row r="13" spans="1:10" ht="33.75" customHeight="1">
      <c r="A13" s="286"/>
      <c r="B13" s="235">
        <v>8</v>
      </c>
      <c r="C13" s="246" t="s">
        <v>294</v>
      </c>
      <c r="D13" s="241">
        <v>180</v>
      </c>
      <c r="E13" s="242">
        <v>5</v>
      </c>
      <c r="F13" s="241">
        <v>900</v>
      </c>
      <c r="G13" s="243" t="s">
        <v>295</v>
      </c>
      <c r="H13" s="244">
        <v>900</v>
      </c>
    </row>
    <row r="14" spans="1:10" ht="33.75" customHeight="1">
      <c r="A14" s="286"/>
      <c r="B14" s="235">
        <v>9</v>
      </c>
      <c r="C14" s="246" t="s">
        <v>296</v>
      </c>
      <c r="D14" s="241">
        <v>50</v>
      </c>
      <c r="E14" s="242">
        <v>1</v>
      </c>
      <c r="F14" s="241">
        <v>50</v>
      </c>
      <c r="G14" s="243" t="s">
        <v>297</v>
      </c>
      <c r="H14" s="244">
        <v>50</v>
      </c>
    </row>
    <row r="15" spans="1:10" customFormat="1">
      <c r="A15" s="286"/>
      <c r="B15" s="287" t="s">
        <v>298</v>
      </c>
      <c r="C15" s="287"/>
      <c r="D15" s="287"/>
      <c r="E15" s="287"/>
      <c r="F15" s="247">
        <f>SUM(F6:F14)</f>
        <v>8540</v>
      </c>
      <c r="G15" s="248"/>
      <c r="H15" s="249">
        <f>SUM(H6:H14)</f>
        <v>8540</v>
      </c>
      <c r="I15" s="230"/>
      <c r="J15" s="230"/>
    </row>
    <row r="16" spans="1:10" customFormat="1" ht="68.25" customHeight="1">
      <c r="A16" s="286" t="s">
        <v>128</v>
      </c>
      <c r="B16" s="235">
        <v>1</v>
      </c>
      <c r="C16" s="250" t="s">
        <v>299</v>
      </c>
      <c r="D16" s="241">
        <v>25</v>
      </c>
      <c r="E16" s="241">
        <v>4</v>
      </c>
      <c r="F16" s="241">
        <f>D16*E16</f>
        <v>100</v>
      </c>
      <c r="G16" s="251" t="s">
        <v>300</v>
      </c>
      <c r="H16" s="244">
        <v>100</v>
      </c>
      <c r="I16" s="230"/>
      <c r="J16" s="230"/>
    </row>
    <row r="17" spans="1:10" customFormat="1">
      <c r="A17" s="286"/>
      <c r="B17" s="288" t="s">
        <v>298</v>
      </c>
      <c r="C17" s="288"/>
      <c r="D17" s="288"/>
      <c r="E17" s="288"/>
      <c r="F17" s="247">
        <f>SUM(F16:F16)</f>
        <v>100</v>
      </c>
      <c r="G17" s="248"/>
      <c r="H17" s="249">
        <f>SUM(H16:H16)</f>
        <v>100</v>
      </c>
      <c r="I17" s="230"/>
      <c r="J17" s="230"/>
    </row>
    <row r="18" spans="1:10" customFormat="1" ht="113.25" customHeight="1">
      <c r="A18" s="286" t="s">
        <v>35</v>
      </c>
      <c r="B18" s="235">
        <v>1</v>
      </c>
      <c r="C18" s="252" t="s">
        <v>281</v>
      </c>
      <c r="D18" s="241">
        <v>30</v>
      </c>
      <c r="E18" s="241">
        <v>6</v>
      </c>
      <c r="F18" s="241">
        <f>D18*E18</f>
        <v>180</v>
      </c>
      <c r="G18" s="251" t="s">
        <v>301</v>
      </c>
      <c r="H18" s="244">
        <v>180</v>
      </c>
      <c r="I18" s="230"/>
      <c r="J18" s="230"/>
    </row>
    <row r="19" spans="1:10" customFormat="1" ht="20.25" customHeight="1">
      <c r="A19" s="286"/>
      <c r="B19" s="289" t="s">
        <v>298</v>
      </c>
      <c r="C19" s="289"/>
      <c r="D19" s="289"/>
      <c r="E19" s="289"/>
      <c r="F19" s="247">
        <f>SUM(F18:F18)</f>
        <v>180</v>
      </c>
      <c r="G19" s="248"/>
      <c r="H19" s="249">
        <f>SUM(H18:H18)</f>
        <v>180</v>
      </c>
      <c r="I19" s="230"/>
      <c r="J19" s="230"/>
    </row>
    <row r="20" spans="1:10" customFormat="1" ht="33.75" customHeight="1">
      <c r="A20" s="290" t="s">
        <v>41</v>
      </c>
      <c r="B20" s="253">
        <v>1</v>
      </c>
      <c r="C20" s="254" t="s">
        <v>281</v>
      </c>
      <c r="D20" s="255">
        <v>30</v>
      </c>
      <c r="E20" s="255">
        <v>1</v>
      </c>
      <c r="F20" s="255">
        <f>D20*E20</f>
        <v>30</v>
      </c>
      <c r="G20" s="256" t="s">
        <v>302</v>
      </c>
      <c r="H20" s="244">
        <v>30</v>
      </c>
      <c r="I20" s="230"/>
      <c r="J20" s="230"/>
    </row>
    <row r="21" spans="1:10" customFormat="1" ht="36" customHeight="1">
      <c r="A21" s="290"/>
      <c r="B21" s="253">
        <v>2</v>
      </c>
      <c r="C21" s="250" t="s">
        <v>299</v>
      </c>
      <c r="D21" s="255">
        <v>25</v>
      </c>
      <c r="E21" s="255">
        <v>2</v>
      </c>
      <c r="F21" s="255">
        <f>D21*E21</f>
        <v>50</v>
      </c>
      <c r="G21" s="256" t="s">
        <v>303</v>
      </c>
      <c r="H21" s="244">
        <v>50</v>
      </c>
      <c r="I21" s="230"/>
      <c r="J21" s="230"/>
    </row>
    <row r="22" spans="1:10" customFormat="1" ht="42" customHeight="1">
      <c r="A22" s="290"/>
      <c r="B22" s="253">
        <v>3</v>
      </c>
      <c r="C22" s="254" t="s">
        <v>288</v>
      </c>
      <c r="D22" s="255">
        <v>30</v>
      </c>
      <c r="E22" s="255">
        <v>1</v>
      </c>
      <c r="F22" s="255">
        <f>D22*E22</f>
        <v>30</v>
      </c>
      <c r="G22" s="256" t="s">
        <v>304</v>
      </c>
      <c r="H22" s="244">
        <v>30</v>
      </c>
      <c r="I22" s="230"/>
      <c r="J22" s="230"/>
    </row>
    <row r="23" spans="1:10" customFormat="1" ht="48.75" customHeight="1">
      <c r="A23" s="290"/>
      <c r="B23" s="253">
        <v>4</v>
      </c>
      <c r="C23" s="254" t="s">
        <v>288</v>
      </c>
      <c r="D23" s="255">
        <v>30</v>
      </c>
      <c r="E23" s="255">
        <v>2</v>
      </c>
      <c r="F23" s="255">
        <f>D23*E23</f>
        <v>60</v>
      </c>
      <c r="G23" s="256" t="s">
        <v>305</v>
      </c>
      <c r="H23" s="244">
        <v>60</v>
      </c>
      <c r="I23" s="230"/>
      <c r="J23" s="230"/>
    </row>
    <row r="24" spans="1:10" customFormat="1" ht="42" customHeight="1">
      <c r="A24" s="290"/>
      <c r="B24" s="253">
        <v>5</v>
      </c>
      <c r="C24" s="257" t="s">
        <v>306</v>
      </c>
      <c r="D24" s="255">
        <v>20</v>
      </c>
      <c r="E24" s="255">
        <v>1</v>
      </c>
      <c r="F24" s="255">
        <f>D24*E24</f>
        <v>20</v>
      </c>
      <c r="G24" s="256" t="s">
        <v>307</v>
      </c>
      <c r="H24" s="244">
        <v>20</v>
      </c>
      <c r="I24" s="230"/>
      <c r="J24" s="230"/>
    </row>
    <row r="25" spans="1:10" customFormat="1">
      <c r="A25" s="290"/>
      <c r="B25" s="288" t="s">
        <v>298</v>
      </c>
      <c r="C25" s="288"/>
      <c r="D25" s="288"/>
      <c r="E25" s="288"/>
      <c r="F25" s="247">
        <f>SUM(F20:F24)</f>
        <v>190</v>
      </c>
      <c r="G25" s="248"/>
      <c r="H25" s="249">
        <f>SUM(H20:H24)</f>
        <v>190</v>
      </c>
      <c r="I25" s="230"/>
      <c r="J25" s="230"/>
    </row>
    <row r="26" spans="1:10" customFormat="1" ht="27.75" customHeight="1">
      <c r="A26" s="290" t="s">
        <v>194</v>
      </c>
      <c r="B26" s="253">
        <v>1</v>
      </c>
      <c r="C26" s="254" t="s">
        <v>281</v>
      </c>
      <c r="D26" s="255">
        <v>30</v>
      </c>
      <c r="E26" s="255">
        <v>2</v>
      </c>
      <c r="F26" s="255">
        <f>D26*E26</f>
        <v>60</v>
      </c>
      <c r="G26" s="256" t="s">
        <v>308</v>
      </c>
      <c r="H26" s="244">
        <v>60</v>
      </c>
      <c r="I26" s="230"/>
      <c r="J26" s="230"/>
    </row>
    <row r="27" spans="1:10" customFormat="1" ht="32.25" customHeight="1">
      <c r="A27" s="290"/>
      <c r="B27" s="253">
        <v>2</v>
      </c>
      <c r="C27" s="254" t="s">
        <v>288</v>
      </c>
      <c r="D27" s="255">
        <v>30</v>
      </c>
      <c r="E27" s="255">
        <v>1</v>
      </c>
      <c r="F27" s="255">
        <f>D27*E27</f>
        <v>30</v>
      </c>
      <c r="G27" s="256" t="s">
        <v>309</v>
      </c>
      <c r="H27" s="244">
        <v>30</v>
      </c>
      <c r="I27" s="230"/>
      <c r="J27" s="230"/>
    </row>
    <row r="28" spans="1:10" customFormat="1" ht="32.25" customHeight="1">
      <c r="A28" s="290"/>
      <c r="B28" s="253">
        <v>3</v>
      </c>
      <c r="C28" s="258" t="s">
        <v>310</v>
      </c>
      <c r="D28" s="255">
        <v>20</v>
      </c>
      <c r="E28" s="255">
        <v>2</v>
      </c>
      <c r="F28" s="255">
        <f>D28*E28</f>
        <v>40</v>
      </c>
      <c r="G28" s="256" t="s">
        <v>311</v>
      </c>
      <c r="H28" s="244">
        <v>40</v>
      </c>
      <c r="I28" s="230"/>
      <c r="J28" s="230"/>
    </row>
    <row r="29" spans="1:10" customFormat="1">
      <c r="A29" s="290"/>
      <c r="B29" s="289" t="s">
        <v>298</v>
      </c>
      <c r="C29" s="289"/>
      <c r="D29" s="289"/>
      <c r="E29" s="289"/>
      <c r="F29" s="247">
        <f>SUM(F26:F28)</f>
        <v>130</v>
      </c>
      <c r="G29" s="248"/>
      <c r="H29" s="249">
        <f>SUM(H26:H28)</f>
        <v>130</v>
      </c>
      <c r="I29" s="230"/>
      <c r="J29" s="230"/>
    </row>
    <row r="30" spans="1:10" customFormat="1" ht="39.75" customHeight="1">
      <c r="A30" s="291" t="s">
        <v>237</v>
      </c>
      <c r="B30" s="253">
        <v>1</v>
      </c>
      <c r="C30" s="259" t="s">
        <v>299</v>
      </c>
      <c r="D30" s="255">
        <v>25</v>
      </c>
      <c r="E30" s="255">
        <v>1</v>
      </c>
      <c r="F30" s="255">
        <f>D30*E30</f>
        <v>25</v>
      </c>
      <c r="G30" s="256" t="s">
        <v>312</v>
      </c>
      <c r="H30" s="244">
        <v>25</v>
      </c>
      <c r="I30" s="230"/>
      <c r="J30" s="230"/>
    </row>
    <row r="31" spans="1:10" customFormat="1">
      <c r="A31" s="291"/>
      <c r="B31" s="292" t="s">
        <v>298</v>
      </c>
      <c r="C31" s="292"/>
      <c r="D31" s="292"/>
      <c r="E31" s="292"/>
      <c r="F31" s="260">
        <f>SUM(F30:F30)</f>
        <v>25</v>
      </c>
      <c r="G31" s="261"/>
      <c r="H31" s="249">
        <f>SUM(H30)</f>
        <v>25</v>
      </c>
      <c r="I31" s="230"/>
      <c r="J31" s="230"/>
    </row>
    <row r="32" spans="1:10" customFormat="1">
      <c r="A32" s="293" t="s">
        <v>313</v>
      </c>
      <c r="B32" s="293"/>
      <c r="C32" s="293"/>
      <c r="D32" s="293"/>
      <c r="E32" s="293"/>
      <c r="F32" s="237">
        <f>SUM(F33,F43,F47,F50)</f>
        <v>1109</v>
      </c>
      <c r="G32" s="262"/>
      <c r="H32" s="239">
        <f>SUM(H33,H43,H47,H50)</f>
        <v>1109</v>
      </c>
      <c r="I32" s="230"/>
      <c r="J32" s="230"/>
    </row>
    <row r="33" spans="1:10" customFormat="1">
      <c r="A33" s="294" t="s">
        <v>314</v>
      </c>
      <c r="B33" s="294"/>
      <c r="C33" s="294"/>
      <c r="D33" s="294"/>
      <c r="E33" s="294"/>
      <c r="F33" s="263">
        <f>SUM(F35,F37,F40,F42)</f>
        <v>395</v>
      </c>
      <c r="G33" s="264"/>
      <c r="H33" s="265">
        <f>SUM(H35,H37,H40,H42)</f>
        <v>395</v>
      </c>
      <c r="I33" s="230"/>
      <c r="J33" s="230"/>
    </row>
    <row r="34" spans="1:10" customFormat="1" ht="100.5" customHeight="1">
      <c r="A34" s="286" t="s">
        <v>315</v>
      </c>
      <c r="B34" s="235">
        <v>1</v>
      </c>
      <c r="C34" s="266" t="s">
        <v>281</v>
      </c>
      <c r="D34" s="241">
        <v>30</v>
      </c>
      <c r="E34" s="241">
        <v>4</v>
      </c>
      <c r="F34" s="241">
        <f>D34*E34</f>
        <v>120</v>
      </c>
      <c r="G34" s="256" t="s">
        <v>316</v>
      </c>
      <c r="H34" s="244">
        <v>120</v>
      </c>
      <c r="I34" s="230"/>
      <c r="J34" s="230"/>
    </row>
    <row r="35" spans="1:10" customFormat="1">
      <c r="A35" s="286"/>
      <c r="B35" s="289" t="s">
        <v>298</v>
      </c>
      <c r="C35" s="289"/>
      <c r="D35" s="289"/>
      <c r="E35" s="289"/>
      <c r="F35" s="247">
        <f>SUM(F34:F34)</f>
        <v>120</v>
      </c>
      <c r="G35" s="248"/>
      <c r="H35" s="249">
        <f>SUM(H34:H34)</f>
        <v>120</v>
      </c>
      <c r="I35" s="230"/>
      <c r="J35" s="230"/>
    </row>
    <row r="36" spans="1:10" customFormat="1" ht="68.25" customHeight="1">
      <c r="A36" s="291" t="s">
        <v>317</v>
      </c>
      <c r="B36" s="235">
        <v>1</v>
      </c>
      <c r="C36" s="266" t="s">
        <v>281</v>
      </c>
      <c r="D36" s="241">
        <v>30</v>
      </c>
      <c r="E36" s="241">
        <v>4</v>
      </c>
      <c r="F36" s="241">
        <f>D36*E36</f>
        <v>120</v>
      </c>
      <c r="G36" s="256" t="s">
        <v>318</v>
      </c>
      <c r="H36" s="267">
        <v>120</v>
      </c>
      <c r="I36" s="230"/>
      <c r="J36" s="230"/>
    </row>
    <row r="37" spans="1:10" customFormat="1" ht="21.75" customHeight="1">
      <c r="A37" s="291"/>
      <c r="B37" s="289" t="s">
        <v>298</v>
      </c>
      <c r="C37" s="289"/>
      <c r="D37" s="289"/>
      <c r="E37" s="289"/>
      <c r="F37" s="268">
        <f>SUM(F36:F36)</f>
        <v>120</v>
      </c>
      <c r="G37" s="248"/>
      <c r="H37" s="269">
        <f>SUM(H36)</f>
        <v>120</v>
      </c>
      <c r="I37" s="230"/>
      <c r="J37" s="230"/>
    </row>
    <row r="38" spans="1:10" customFormat="1" ht="72.75" customHeight="1">
      <c r="A38" s="291" t="s">
        <v>319</v>
      </c>
      <c r="B38" s="235">
        <v>1</v>
      </c>
      <c r="C38" s="266" t="s">
        <v>299</v>
      </c>
      <c r="D38" s="266">
        <v>25</v>
      </c>
      <c r="E38" s="266">
        <v>3</v>
      </c>
      <c r="F38" s="241">
        <f>D38*E38</f>
        <v>75</v>
      </c>
      <c r="G38" s="256" t="s">
        <v>320</v>
      </c>
      <c r="H38" s="267">
        <v>75</v>
      </c>
      <c r="I38" s="230"/>
      <c r="J38" s="230"/>
    </row>
    <row r="39" spans="1:10" customFormat="1" ht="39" customHeight="1">
      <c r="A39" s="291"/>
      <c r="B39" s="235">
        <v>2</v>
      </c>
      <c r="C39" s="266" t="s">
        <v>281</v>
      </c>
      <c r="D39" s="266">
        <v>30</v>
      </c>
      <c r="E39" s="266">
        <v>1</v>
      </c>
      <c r="F39" s="241">
        <f>D39*E39</f>
        <v>30</v>
      </c>
      <c r="G39" s="256" t="s">
        <v>321</v>
      </c>
      <c r="H39" s="267">
        <v>30</v>
      </c>
      <c r="I39" s="230"/>
      <c r="J39" s="230"/>
    </row>
    <row r="40" spans="1:10" customFormat="1">
      <c r="A40" s="291"/>
      <c r="B40" s="289" t="s">
        <v>298</v>
      </c>
      <c r="C40" s="289"/>
      <c r="D40" s="289"/>
      <c r="E40" s="289"/>
      <c r="F40" s="247">
        <f>SUM(F38:F39)</f>
        <v>105</v>
      </c>
      <c r="G40" s="248"/>
      <c r="H40" s="269">
        <f>SUM(H38:H39)</f>
        <v>105</v>
      </c>
      <c r="I40" s="230"/>
      <c r="J40" s="230"/>
    </row>
    <row r="41" spans="1:10" customFormat="1" ht="49.5" customHeight="1">
      <c r="A41" s="295" t="s">
        <v>322</v>
      </c>
      <c r="B41" s="253">
        <v>1</v>
      </c>
      <c r="C41" s="257" t="s">
        <v>299</v>
      </c>
      <c r="D41" s="255">
        <v>25</v>
      </c>
      <c r="E41" s="255">
        <v>2</v>
      </c>
      <c r="F41" s="255">
        <f>D41*E41</f>
        <v>50</v>
      </c>
      <c r="G41" s="256" t="s">
        <v>323</v>
      </c>
      <c r="H41" s="267">
        <v>50</v>
      </c>
      <c r="I41" s="230"/>
      <c r="J41" s="230"/>
    </row>
    <row r="42" spans="1:10" customFormat="1">
      <c r="A42" s="295"/>
      <c r="B42" s="296" t="s">
        <v>298</v>
      </c>
      <c r="C42" s="296"/>
      <c r="D42" s="296"/>
      <c r="E42" s="296"/>
      <c r="F42" s="255">
        <f>SUM(F41)</f>
        <v>50</v>
      </c>
      <c r="G42" s="256"/>
      <c r="H42" s="270">
        <f>SUM(H41)</f>
        <v>50</v>
      </c>
      <c r="I42" s="230"/>
      <c r="J42" s="230"/>
    </row>
    <row r="43" spans="1:10" customFormat="1">
      <c r="A43" s="297" t="s">
        <v>324</v>
      </c>
      <c r="B43" s="297"/>
      <c r="C43" s="297"/>
      <c r="D43" s="297"/>
      <c r="E43" s="297"/>
      <c r="F43" s="271">
        <f>SUM(F46)</f>
        <v>180</v>
      </c>
      <c r="G43" s="272"/>
      <c r="H43" s="265">
        <f>SUM(H46)</f>
        <v>180</v>
      </c>
      <c r="I43" s="230"/>
      <c r="J43" s="230"/>
    </row>
    <row r="44" spans="1:10" customFormat="1" ht="39.75" customHeight="1">
      <c r="A44" s="290" t="s">
        <v>325</v>
      </c>
      <c r="B44" s="253">
        <v>1</v>
      </c>
      <c r="C44" s="273" t="s">
        <v>281</v>
      </c>
      <c r="D44" s="255">
        <v>30</v>
      </c>
      <c r="E44" s="255">
        <v>5</v>
      </c>
      <c r="F44" s="255">
        <f>D44*E44</f>
        <v>150</v>
      </c>
      <c r="G44" s="256" t="s">
        <v>326</v>
      </c>
      <c r="H44" s="244">
        <v>150</v>
      </c>
      <c r="I44" s="230"/>
      <c r="J44" s="230"/>
    </row>
    <row r="45" spans="1:10" customFormat="1" ht="31.5" customHeight="1">
      <c r="A45" s="290"/>
      <c r="B45" s="253">
        <v>2</v>
      </c>
      <c r="C45" s="258" t="s">
        <v>288</v>
      </c>
      <c r="D45" s="255">
        <v>30</v>
      </c>
      <c r="E45" s="255">
        <v>1</v>
      </c>
      <c r="F45" s="255">
        <f>D45*E45</f>
        <v>30</v>
      </c>
      <c r="G45" s="256" t="s">
        <v>327</v>
      </c>
      <c r="H45" s="244">
        <v>30</v>
      </c>
      <c r="I45" s="230"/>
      <c r="J45" s="230"/>
    </row>
    <row r="46" spans="1:10" customFormat="1">
      <c r="A46" s="290"/>
      <c r="B46" s="289" t="s">
        <v>298</v>
      </c>
      <c r="C46" s="289"/>
      <c r="D46" s="289"/>
      <c r="E46" s="289"/>
      <c r="F46" s="247">
        <f>SUM(F44:F45)</f>
        <v>180</v>
      </c>
      <c r="G46" s="248"/>
      <c r="H46" s="249">
        <f>SUM(H44:H45)</f>
        <v>180</v>
      </c>
      <c r="I46" s="230"/>
      <c r="J46" s="230"/>
    </row>
    <row r="47" spans="1:10" customFormat="1">
      <c r="A47" s="297" t="s">
        <v>328</v>
      </c>
      <c r="B47" s="297"/>
      <c r="C47" s="297"/>
      <c r="D47" s="297"/>
      <c r="E47" s="297"/>
      <c r="F47" s="274">
        <f>SUM(F49)</f>
        <v>300</v>
      </c>
      <c r="G47" s="264"/>
      <c r="H47" s="265">
        <f>SUM(H49)</f>
        <v>300</v>
      </c>
      <c r="I47" s="230"/>
      <c r="J47" s="230"/>
    </row>
    <row r="48" spans="1:10" customFormat="1" ht="37.5" customHeight="1">
      <c r="A48" s="290" t="s">
        <v>329</v>
      </c>
      <c r="B48" s="253">
        <v>1</v>
      </c>
      <c r="C48" s="258" t="s">
        <v>281</v>
      </c>
      <c r="D48" s="255">
        <v>30</v>
      </c>
      <c r="E48" s="255">
        <v>10</v>
      </c>
      <c r="F48" s="255">
        <f>D48*E48</f>
        <v>300</v>
      </c>
      <c r="G48" s="256" t="s">
        <v>330</v>
      </c>
      <c r="H48" s="244">
        <v>300</v>
      </c>
      <c r="I48" s="230"/>
      <c r="J48" s="230"/>
    </row>
    <row r="49" spans="1:10" customFormat="1">
      <c r="A49" s="290"/>
      <c r="B49" s="289" t="s">
        <v>298</v>
      </c>
      <c r="C49" s="289"/>
      <c r="D49" s="289"/>
      <c r="E49" s="289"/>
      <c r="F49" s="247">
        <f>SUM(F48)</f>
        <v>300</v>
      </c>
      <c r="G49" s="248"/>
      <c r="H49" s="249">
        <f>SUM(H48:H48)</f>
        <v>300</v>
      </c>
      <c r="I49" s="230"/>
      <c r="J49" s="230"/>
    </row>
    <row r="50" spans="1:10" customFormat="1">
      <c r="A50" s="297" t="s">
        <v>331</v>
      </c>
      <c r="B50" s="297"/>
      <c r="C50" s="297"/>
      <c r="D50" s="297"/>
      <c r="E50" s="297"/>
      <c r="F50" s="274">
        <f>SUM(F53,F55)</f>
        <v>234</v>
      </c>
      <c r="G50" s="264"/>
      <c r="H50" s="275">
        <f>SUM(H53,H55)</f>
        <v>234</v>
      </c>
      <c r="I50" s="230"/>
      <c r="J50" s="230"/>
    </row>
    <row r="51" spans="1:10" customFormat="1" ht="44.25" customHeight="1">
      <c r="A51" s="290" t="s">
        <v>332</v>
      </c>
      <c r="B51" s="253">
        <v>1</v>
      </c>
      <c r="C51" s="258" t="s">
        <v>281</v>
      </c>
      <c r="D51" s="255">
        <v>30</v>
      </c>
      <c r="E51" s="255">
        <v>3</v>
      </c>
      <c r="F51" s="255">
        <f>D51*E51</f>
        <v>90</v>
      </c>
      <c r="G51" s="256" t="s">
        <v>333</v>
      </c>
      <c r="H51" s="244">
        <v>90</v>
      </c>
      <c r="I51" s="230"/>
      <c r="J51" s="230"/>
    </row>
    <row r="52" spans="1:10" customFormat="1" ht="35.25" customHeight="1">
      <c r="A52" s="290"/>
      <c r="B52" s="253">
        <v>2</v>
      </c>
      <c r="C52" s="258" t="s">
        <v>334</v>
      </c>
      <c r="D52" s="255">
        <v>24</v>
      </c>
      <c r="E52" s="255">
        <v>1</v>
      </c>
      <c r="F52" s="255">
        <f>D52*E52</f>
        <v>24</v>
      </c>
      <c r="G52" s="256" t="s">
        <v>335</v>
      </c>
      <c r="H52" s="244">
        <v>24</v>
      </c>
      <c r="I52" s="230"/>
      <c r="J52" s="230"/>
    </row>
    <row r="53" spans="1:10" customFormat="1" ht="24" customHeight="1">
      <c r="A53" s="290"/>
      <c r="B53" s="289" t="s">
        <v>298</v>
      </c>
      <c r="C53" s="289"/>
      <c r="D53" s="289"/>
      <c r="E53" s="289"/>
      <c r="F53" s="247">
        <f>SUM(F51:F52)</f>
        <v>114</v>
      </c>
      <c r="G53" s="248"/>
      <c r="H53" s="249">
        <f>SUM(H51:H52)</f>
        <v>114</v>
      </c>
      <c r="I53" s="230"/>
      <c r="J53" s="230"/>
    </row>
    <row r="54" spans="1:10" customFormat="1" ht="92.25" customHeight="1">
      <c r="A54" s="286" t="s">
        <v>336</v>
      </c>
      <c r="B54" s="235">
        <v>1</v>
      </c>
      <c r="C54" s="258" t="s">
        <v>281</v>
      </c>
      <c r="D54" s="241">
        <v>30</v>
      </c>
      <c r="E54" s="241">
        <v>4</v>
      </c>
      <c r="F54" s="241">
        <f>D54*E54</f>
        <v>120</v>
      </c>
      <c r="G54" s="256" t="s">
        <v>337</v>
      </c>
      <c r="H54" s="244">
        <v>120</v>
      </c>
      <c r="I54" s="230"/>
      <c r="J54" s="230"/>
    </row>
    <row r="55" spans="1:10" customFormat="1" ht="16.5" customHeight="1">
      <c r="A55" s="286"/>
      <c r="B55" s="289" t="s">
        <v>298</v>
      </c>
      <c r="C55" s="289"/>
      <c r="D55" s="289"/>
      <c r="E55" s="289"/>
      <c r="F55" s="247">
        <f>SUM(F54:F54)</f>
        <v>120</v>
      </c>
      <c r="G55" s="248"/>
      <c r="H55" s="249">
        <f>SUM(H54:H54)</f>
        <v>120</v>
      </c>
      <c r="I55" s="230"/>
      <c r="J55" s="230"/>
    </row>
    <row r="56" spans="1:10" customFormat="1" ht="17.25" thickBot="1">
      <c r="A56" s="298" t="s">
        <v>338</v>
      </c>
      <c r="B56" s="298"/>
      <c r="C56" s="298"/>
      <c r="D56" s="298"/>
      <c r="E56" s="298"/>
      <c r="F56" s="276">
        <f>SUM(F5,F32)</f>
        <v>10274</v>
      </c>
      <c r="G56" s="277"/>
      <c r="H56" s="278">
        <f>SUM(H5,H32)</f>
        <v>10274</v>
      </c>
      <c r="I56" s="230"/>
      <c r="J56" s="230"/>
    </row>
    <row r="90" spans="1:10" customFormat="1">
      <c r="A90" s="281"/>
      <c r="B90" s="230"/>
      <c r="C90" s="230"/>
      <c r="D90" s="230"/>
      <c r="E90" s="279"/>
      <c r="F90" s="230"/>
      <c r="G90" s="230"/>
      <c r="H90" s="280"/>
      <c r="I90" s="230"/>
      <c r="J90" s="230"/>
    </row>
    <row r="91" spans="1:10" customFormat="1">
      <c r="A91" s="230"/>
      <c r="B91" s="230"/>
      <c r="C91" s="230"/>
      <c r="D91" s="230"/>
      <c r="E91" s="279"/>
      <c r="F91" s="230"/>
      <c r="G91" s="230"/>
      <c r="H91" s="280"/>
      <c r="I91" s="230"/>
      <c r="J91" s="281"/>
    </row>
  </sheetData>
  <mergeCells count="38">
    <mergeCell ref="A56:E56"/>
    <mergeCell ref="A48:A49"/>
    <mergeCell ref="B49:E49"/>
    <mergeCell ref="A50:E50"/>
    <mergeCell ref="A51:A53"/>
    <mergeCell ref="B53:E53"/>
    <mergeCell ref="A54:A55"/>
    <mergeCell ref="B55:E55"/>
    <mergeCell ref="A41:A42"/>
    <mergeCell ref="B42:E42"/>
    <mergeCell ref="A43:E43"/>
    <mergeCell ref="A44:A46"/>
    <mergeCell ref="B46:E46"/>
    <mergeCell ref="A47:E47"/>
    <mergeCell ref="A34:A35"/>
    <mergeCell ref="B35:E35"/>
    <mergeCell ref="A36:A37"/>
    <mergeCell ref="B37:E37"/>
    <mergeCell ref="A38:A40"/>
    <mergeCell ref="B40:E40"/>
    <mergeCell ref="A26:A29"/>
    <mergeCell ref="B29:E29"/>
    <mergeCell ref="A30:A31"/>
    <mergeCell ref="B31:E31"/>
    <mergeCell ref="A32:E32"/>
    <mergeCell ref="A33:E33"/>
    <mergeCell ref="A16:A17"/>
    <mergeCell ref="B17:E17"/>
    <mergeCell ref="A18:A19"/>
    <mergeCell ref="B19:E19"/>
    <mergeCell ref="A20:A25"/>
    <mergeCell ref="B25:E25"/>
    <mergeCell ref="D1:E1"/>
    <mergeCell ref="A3:G3"/>
    <mergeCell ref="H3:H4"/>
    <mergeCell ref="A5:E5"/>
    <mergeCell ref="A6:A15"/>
    <mergeCell ref="B15:E15"/>
  </mergeCells>
  <phoneticPr fontId="31" type="noConversion"/>
  <printOptions horizontalCentered="1"/>
  <pageMargins left="0.15748031496063003" right="0.15748031496063003" top="0.59055118110236204" bottom="0.5" header="0.511811023622047" footer="0.24000000000000002"/>
  <pageSetup paperSize="0" fitToHeight="0" orientation="portrait" horizontalDpi="0" verticalDpi="0" copies="0"/>
  <headerFooter alignWithMargins="0">
    <oddFooter>&amp;C第 &amp;P 頁，共 &amp;N 頁</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07357-D178-405E-834A-BF35CD7AEF01}">
  <sheetPr>
    <pageSetUpPr fitToPage="1"/>
  </sheetPr>
  <dimension ref="A1:I32"/>
  <sheetViews>
    <sheetView workbookViewId="0"/>
  </sheetViews>
  <sheetFormatPr defaultRowHeight="16.5"/>
  <cols>
    <col min="1" max="1" width="3.875" style="230" customWidth="1"/>
    <col min="2" max="2" width="5.5" style="230" bestFit="1" customWidth="1"/>
    <col min="3" max="3" width="20.625" style="230" customWidth="1"/>
    <col min="4" max="4" width="10" style="230" bestFit="1" customWidth="1"/>
    <col min="5" max="5" width="5.5" style="230" customWidth="1"/>
    <col min="6" max="6" width="13" style="230" bestFit="1" customWidth="1"/>
    <col min="7" max="7" width="23.125" style="230" customWidth="1"/>
    <col min="8" max="8" width="17.875" style="319" customWidth="1"/>
    <col min="9" max="9" width="3.875" style="230" customWidth="1"/>
    <col min="10" max="10" width="16.125" style="230" customWidth="1"/>
    <col min="11" max="11" width="9" style="230" customWidth="1"/>
    <col min="12" max="16384" width="9" style="230"/>
  </cols>
  <sheetData>
    <row r="1" spans="1:9" ht="25.5">
      <c r="A1" s="228"/>
      <c r="B1" s="228"/>
      <c r="C1" s="228"/>
      <c r="D1" s="229">
        <v>116</v>
      </c>
      <c r="E1" s="320" t="s">
        <v>339</v>
      </c>
      <c r="F1" s="320"/>
      <c r="G1" s="320"/>
      <c r="H1" s="320"/>
    </row>
    <row r="2" spans="1:9" ht="17.25" thickBot="1">
      <c r="A2" s="231"/>
      <c r="B2" s="231"/>
      <c r="C2" s="231"/>
      <c r="D2" s="231"/>
      <c r="E2" s="231"/>
      <c r="F2" s="231"/>
      <c r="G2" s="231"/>
      <c r="H2" s="299" t="s">
        <v>273</v>
      </c>
      <c r="I2" s="300"/>
    </row>
    <row r="3" spans="1:9" ht="21.75" thickBot="1">
      <c r="A3" s="283" t="s">
        <v>340</v>
      </c>
      <c r="B3" s="283"/>
      <c r="C3" s="283"/>
      <c r="D3" s="283"/>
      <c r="E3" s="283"/>
      <c r="F3" s="283"/>
      <c r="G3" s="283"/>
      <c r="H3" s="321" t="s">
        <v>262</v>
      </c>
    </row>
    <row r="4" spans="1:9">
      <c r="A4" s="234" t="s">
        <v>275</v>
      </c>
      <c r="B4" s="235" t="s">
        <v>276</v>
      </c>
      <c r="C4" s="235" t="s">
        <v>341</v>
      </c>
      <c r="D4" s="235" t="s">
        <v>277</v>
      </c>
      <c r="E4" s="235" t="s">
        <v>8</v>
      </c>
      <c r="F4" s="235" t="s">
        <v>278</v>
      </c>
      <c r="G4" s="235" t="s">
        <v>279</v>
      </c>
      <c r="H4" s="321"/>
    </row>
    <row r="5" spans="1:9" ht="21.75" customHeight="1">
      <c r="A5" s="322" t="s">
        <v>280</v>
      </c>
      <c r="B5" s="322"/>
      <c r="C5" s="322"/>
      <c r="D5" s="322"/>
      <c r="E5" s="322"/>
      <c r="F5" s="301">
        <f>SUM(F12,F20,F26,F24,F15,F22)</f>
        <v>12203</v>
      </c>
      <c r="G5" s="302"/>
      <c r="H5" s="303">
        <f>SUM(H12,H20,H26,H24,H15,H22)</f>
        <v>12203</v>
      </c>
    </row>
    <row r="6" spans="1:9" ht="30" customHeight="1">
      <c r="A6" s="323" t="s">
        <v>75</v>
      </c>
      <c r="B6" s="253">
        <v>1</v>
      </c>
      <c r="C6" s="258" t="s">
        <v>342</v>
      </c>
      <c r="D6" s="304">
        <v>2000</v>
      </c>
      <c r="E6" s="304">
        <v>1</v>
      </c>
      <c r="F6" s="255">
        <f t="shared" ref="F6:F11" si="0">D6*E6</f>
        <v>2000</v>
      </c>
      <c r="G6" s="243" t="s">
        <v>342</v>
      </c>
      <c r="H6" s="305">
        <v>2000</v>
      </c>
    </row>
    <row r="7" spans="1:9" ht="30.75" customHeight="1">
      <c r="A7" s="323"/>
      <c r="B7" s="253">
        <v>2</v>
      </c>
      <c r="C7" s="258" t="s">
        <v>343</v>
      </c>
      <c r="D7" s="304">
        <v>2500</v>
      </c>
      <c r="E7" s="304">
        <v>1</v>
      </c>
      <c r="F7" s="255">
        <f t="shared" si="0"/>
        <v>2500</v>
      </c>
      <c r="G7" s="243" t="s">
        <v>344</v>
      </c>
      <c r="H7" s="305">
        <v>2500</v>
      </c>
    </row>
    <row r="8" spans="1:9" ht="66.75" customHeight="1">
      <c r="A8" s="323"/>
      <c r="B8" s="253">
        <v>3</v>
      </c>
      <c r="C8" s="258" t="s">
        <v>345</v>
      </c>
      <c r="D8" s="304">
        <v>1000</v>
      </c>
      <c r="E8" s="304">
        <v>1</v>
      </c>
      <c r="F8" s="255">
        <f t="shared" si="0"/>
        <v>1000</v>
      </c>
      <c r="G8" s="243" t="s">
        <v>346</v>
      </c>
      <c r="H8" s="305">
        <v>1000</v>
      </c>
    </row>
    <row r="9" spans="1:9" ht="33.75" customHeight="1">
      <c r="A9" s="323"/>
      <c r="B9" s="253">
        <v>4</v>
      </c>
      <c r="C9" s="258" t="s">
        <v>347</v>
      </c>
      <c r="D9" s="304">
        <v>3000</v>
      </c>
      <c r="E9" s="304">
        <v>1</v>
      </c>
      <c r="F9" s="255">
        <f t="shared" si="0"/>
        <v>3000</v>
      </c>
      <c r="G9" s="243" t="s">
        <v>348</v>
      </c>
      <c r="H9" s="305">
        <v>3000</v>
      </c>
    </row>
    <row r="10" spans="1:9" ht="43.5" customHeight="1">
      <c r="A10" s="323"/>
      <c r="B10" s="253">
        <v>5</v>
      </c>
      <c r="C10" s="258" t="s">
        <v>349</v>
      </c>
      <c r="D10" s="304">
        <v>630</v>
      </c>
      <c r="E10" s="304">
        <v>1</v>
      </c>
      <c r="F10" s="255">
        <f t="shared" si="0"/>
        <v>630</v>
      </c>
      <c r="G10" s="243" t="s">
        <v>350</v>
      </c>
      <c r="H10" s="305">
        <v>630</v>
      </c>
    </row>
    <row r="11" spans="1:9" ht="51.75" customHeight="1">
      <c r="A11" s="323"/>
      <c r="B11" s="253">
        <v>6</v>
      </c>
      <c r="C11" s="258" t="s">
        <v>351</v>
      </c>
      <c r="D11" s="304">
        <v>23</v>
      </c>
      <c r="E11" s="304">
        <v>3</v>
      </c>
      <c r="F11" s="255">
        <f t="shared" si="0"/>
        <v>69</v>
      </c>
      <c r="G11" s="243" t="s">
        <v>352</v>
      </c>
      <c r="H11" s="305">
        <v>69</v>
      </c>
    </row>
    <row r="12" spans="1:9" customFormat="1" ht="26.25" customHeight="1">
      <c r="A12" s="323"/>
      <c r="B12" s="324" t="s">
        <v>298</v>
      </c>
      <c r="C12" s="324"/>
      <c r="D12" s="324"/>
      <c r="E12" s="324"/>
      <c r="F12" s="307">
        <f>SUM(F6:F11)</f>
        <v>9199</v>
      </c>
      <c r="G12" s="248"/>
      <c r="H12" s="308">
        <f>SUM(H6:H11)</f>
        <v>9199</v>
      </c>
      <c r="I12" s="230"/>
    </row>
    <row r="13" spans="1:9" customFormat="1" ht="92.25" customHeight="1">
      <c r="A13" s="323" t="s">
        <v>128</v>
      </c>
      <c r="B13" s="253">
        <v>1</v>
      </c>
      <c r="C13" s="258" t="s">
        <v>353</v>
      </c>
      <c r="D13" s="304">
        <v>28</v>
      </c>
      <c r="E13" s="304">
        <v>1</v>
      </c>
      <c r="F13" s="255">
        <f>D13*E13</f>
        <v>28</v>
      </c>
      <c r="G13" s="243" t="s">
        <v>354</v>
      </c>
      <c r="H13" s="308">
        <v>28</v>
      </c>
      <c r="I13" s="230"/>
    </row>
    <row r="14" spans="1:9" customFormat="1" ht="87.75" customHeight="1">
      <c r="A14" s="323"/>
      <c r="B14" s="253">
        <v>2</v>
      </c>
      <c r="C14" s="257" t="s">
        <v>355</v>
      </c>
      <c r="D14" s="304">
        <v>56</v>
      </c>
      <c r="E14" s="304">
        <v>1</v>
      </c>
      <c r="F14" s="255">
        <f>D14*E14</f>
        <v>56</v>
      </c>
      <c r="G14" s="243" t="s">
        <v>356</v>
      </c>
      <c r="H14" s="308">
        <v>56</v>
      </c>
      <c r="I14" s="230"/>
    </row>
    <row r="15" spans="1:9" customFormat="1">
      <c r="A15" s="323"/>
      <c r="B15" s="306" t="s">
        <v>298</v>
      </c>
      <c r="C15" s="325"/>
      <c r="D15" s="325"/>
      <c r="E15" s="325"/>
      <c r="F15" s="307">
        <f>SUM(F13:F14)</f>
        <v>84</v>
      </c>
      <c r="G15" s="248"/>
      <c r="H15" s="308">
        <f>SUM(H13:H14)</f>
        <v>84</v>
      </c>
      <c r="I15" s="230"/>
    </row>
    <row r="16" spans="1:9" customFormat="1" ht="38.25" customHeight="1">
      <c r="A16" s="323" t="s">
        <v>41</v>
      </c>
      <c r="B16" s="253">
        <v>1</v>
      </c>
      <c r="C16" s="257" t="s">
        <v>357</v>
      </c>
      <c r="D16" s="304">
        <v>270</v>
      </c>
      <c r="E16" s="304">
        <v>1</v>
      </c>
      <c r="F16" s="255">
        <f>D16*E16</f>
        <v>270</v>
      </c>
      <c r="G16" s="243" t="s">
        <v>358</v>
      </c>
      <c r="H16" s="309">
        <v>270</v>
      </c>
      <c r="I16" s="230"/>
    </row>
    <row r="17" spans="1:9" customFormat="1" ht="38.25" customHeight="1">
      <c r="A17" s="323"/>
      <c r="B17" s="253">
        <v>2</v>
      </c>
      <c r="C17" s="257" t="s">
        <v>359</v>
      </c>
      <c r="D17" s="304">
        <v>270</v>
      </c>
      <c r="E17" s="304">
        <v>1</v>
      </c>
      <c r="F17" s="255">
        <f>D17*E17</f>
        <v>270</v>
      </c>
      <c r="G17" s="243" t="s">
        <v>360</v>
      </c>
      <c r="H17" s="309">
        <v>270</v>
      </c>
      <c r="I17" s="230"/>
    </row>
    <row r="18" spans="1:9" customFormat="1" ht="48.75" customHeight="1">
      <c r="A18" s="323"/>
      <c r="B18" s="253">
        <v>3</v>
      </c>
      <c r="C18" s="257" t="s">
        <v>361</v>
      </c>
      <c r="D18" s="304">
        <v>270</v>
      </c>
      <c r="E18" s="304">
        <v>3</v>
      </c>
      <c r="F18" s="255">
        <f>D18*E18</f>
        <v>810</v>
      </c>
      <c r="G18" s="243" t="s">
        <v>362</v>
      </c>
      <c r="H18" s="309">
        <v>810</v>
      </c>
      <c r="I18" s="230"/>
    </row>
    <row r="19" spans="1:9" customFormat="1" ht="38.25" customHeight="1">
      <c r="A19" s="323"/>
      <c r="B19" s="253">
        <v>4</v>
      </c>
      <c r="C19" s="257" t="s">
        <v>363</v>
      </c>
      <c r="D19" s="304">
        <v>400</v>
      </c>
      <c r="E19" s="304">
        <v>1</v>
      </c>
      <c r="F19" s="255">
        <f>D19*E19</f>
        <v>400</v>
      </c>
      <c r="G19" s="243" t="s">
        <v>364</v>
      </c>
      <c r="H19" s="309">
        <v>400</v>
      </c>
      <c r="I19" s="230"/>
    </row>
    <row r="20" spans="1:9" customFormat="1">
      <c r="A20" s="323"/>
      <c r="B20" s="324" t="s">
        <v>298</v>
      </c>
      <c r="C20" s="324"/>
      <c r="D20" s="324"/>
      <c r="E20" s="324"/>
      <c r="F20" s="307">
        <f>SUM(F16:F19)</f>
        <v>1750</v>
      </c>
      <c r="G20" s="248"/>
      <c r="H20" s="308">
        <f>SUM(H16:H19)</f>
        <v>1750</v>
      </c>
      <c r="I20" s="230"/>
    </row>
    <row r="21" spans="1:9" customFormat="1" ht="33" customHeight="1">
      <c r="A21" s="291" t="s">
        <v>72</v>
      </c>
      <c r="B21" s="253">
        <v>1</v>
      </c>
      <c r="C21" s="258" t="s">
        <v>365</v>
      </c>
      <c r="D21" s="304">
        <v>100</v>
      </c>
      <c r="E21" s="304">
        <v>1</v>
      </c>
      <c r="F21" s="255">
        <f>D21*E21</f>
        <v>100</v>
      </c>
      <c r="G21" s="243" t="s">
        <v>366</v>
      </c>
      <c r="H21" s="309">
        <v>100</v>
      </c>
      <c r="I21" s="230"/>
    </row>
    <row r="22" spans="1:9" customFormat="1">
      <c r="A22" s="291"/>
      <c r="B22" s="292" t="s">
        <v>298</v>
      </c>
      <c r="C22" s="292"/>
      <c r="D22" s="292"/>
      <c r="E22" s="292"/>
      <c r="F22" s="310">
        <f>SUM(F21:F21)</f>
        <v>100</v>
      </c>
      <c r="G22" s="273"/>
      <c r="H22" s="308">
        <f>SUM(H21)</f>
        <v>100</v>
      </c>
      <c r="I22" s="230"/>
    </row>
    <row r="23" spans="1:9" customFormat="1" ht="76.5" customHeight="1">
      <c r="A23" s="291" t="s">
        <v>194</v>
      </c>
      <c r="B23" s="253">
        <v>1</v>
      </c>
      <c r="C23" s="258" t="s">
        <v>367</v>
      </c>
      <c r="D23" s="304">
        <v>800</v>
      </c>
      <c r="E23" s="304">
        <v>1</v>
      </c>
      <c r="F23" s="255">
        <f>D23*E23</f>
        <v>800</v>
      </c>
      <c r="G23" s="256" t="s">
        <v>368</v>
      </c>
      <c r="H23" s="309">
        <v>800</v>
      </c>
      <c r="I23" s="230"/>
    </row>
    <row r="24" spans="1:9" customFormat="1">
      <c r="A24" s="291"/>
      <c r="B24" s="292" t="s">
        <v>298</v>
      </c>
      <c r="C24" s="292"/>
      <c r="D24" s="292"/>
      <c r="E24" s="292"/>
      <c r="F24" s="310">
        <f>SUM(F23:F23)</f>
        <v>800</v>
      </c>
      <c r="G24" s="273"/>
      <c r="H24" s="308">
        <f>SUM(H23)</f>
        <v>800</v>
      </c>
      <c r="I24" s="230"/>
    </row>
    <row r="25" spans="1:9" s="281" customFormat="1" ht="58.5" customHeight="1">
      <c r="A25" s="291" t="s">
        <v>237</v>
      </c>
      <c r="B25" s="253">
        <v>1</v>
      </c>
      <c r="C25" s="259" t="s">
        <v>369</v>
      </c>
      <c r="D25" s="304">
        <v>270</v>
      </c>
      <c r="E25" s="304">
        <v>1</v>
      </c>
      <c r="F25" s="255">
        <f>D25*E25</f>
        <v>270</v>
      </c>
      <c r="G25" s="256" t="s">
        <v>370</v>
      </c>
      <c r="H25" s="309">
        <v>270</v>
      </c>
    </row>
    <row r="26" spans="1:9" customFormat="1">
      <c r="A26" s="291"/>
      <c r="B26" s="292" t="s">
        <v>298</v>
      </c>
      <c r="C26" s="292"/>
      <c r="D26" s="292"/>
      <c r="E26" s="292"/>
      <c r="F26" s="260">
        <f>SUM(F25:F25)</f>
        <v>270</v>
      </c>
      <c r="G26" s="261"/>
      <c r="H26" s="308">
        <f>SUM(H25:H25)</f>
        <v>270</v>
      </c>
      <c r="I26" s="230"/>
    </row>
    <row r="27" spans="1:9" customFormat="1" ht="25.5" customHeight="1">
      <c r="A27" s="322" t="s">
        <v>313</v>
      </c>
      <c r="B27" s="322"/>
      <c r="C27" s="322"/>
      <c r="D27" s="322"/>
      <c r="E27" s="322"/>
      <c r="F27" s="301">
        <v>0</v>
      </c>
      <c r="G27" s="311"/>
      <c r="H27" s="303">
        <v>0</v>
      </c>
      <c r="I27" s="230"/>
    </row>
    <row r="28" spans="1:9" s="281" customFormat="1" ht="17.25" thickBot="1">
      <c r="A28" s="326" t="s">
        <v>371</v>
      </c>
      <c r="B28" s="326"/>
      <c r="C28" s="326"/>
      <c r="D28" s="326"/>
      <c r="E28" s="326"/>
      <c r="F28" s="312">
        <f>SUM(F5,F27)</f>
        <v>12203</v>
      </c>
      <c r="G28" s="313"/>
      <c r="H28" s="314">
        <f>SUM(H5,H27)</f>
        <v>12203</v>
      </c>
    </row>
    <row r="29" spans="1:9" s="281" customFormat="1">
      <c r="A29" s="230"/>
      <c r="B29" s="279"/>
      <c r="C29" s="279"/>
      <c r="D29" s="230"/>
      <c r="E29" s="230"/>
      <c r="F29" s="315"/>
      <c r="G29" s="315"/>
      <c r="H29" s="316"/>
    </row>
    <row r="30" spans="1:9" customFormat="1">
      <c r="A30" s="230"/>
      <c r="B30" s="279"/>
      <c r="C30" s="279"/>
      <c r="D30" s="230"/>
      <c r="E30" s="230"/>
      <c r="F30" s="317"/>
      <c r="G30" s="318"/>
      <c r="H30" s="316"/>
      <c r="I30" s="230"/>
    </row>
    <row r="31" spans="1:9" customFormat="1">
      <c r="A31" s="230"/>
      <c r="B31" s="279"/>
      <c r="C31" s="279"/>
      <c r="D31" s="230"/>
      <c r="E31" s="230"/>
      <c r="F31" s="317"/>
      <c r="G31" s="318"/>
      <c r="H31" s="316"/>
      <c r="I31" s="230"/>
    </row>
    <row r="32" spans="1:9" customFormat="1">
      <c r="A32" s="230"/>
      <c r="B32" s="279"/>
      <c r="C32" s="279"/>
      <c r="D32" s="230"/>
      <c r="E32" s="230"/>
      <c r="F32" s="317"/>
      <c r="G32" s="318"/>
      <c r="H32" s="316"/>
      <c r="I32" s="230"/>
    </row>
  </sheetData>
  <mergeCells count="18">
    <mergeCell ref="A23:A24"/>
    <mergeCell ref="B24:E24"/>
    <mergeCell ref="A25:A26"/>
    <mergeCell ref="B26:E26"/>
    <mergeCell ref="A27:E27"/>
    <mergeCell ref="A28:E28"/>
    <mergeCell ref="A13:A15"/>
    <mergeCell ref="C15:E15"/>
    <mergeCell ref="A16:A20"/>
    <mergeCell ref="B20:E20"/>
    <mergeCell ref="A21:A22"/>
    <mergeCell ref="B22:E22"/>
    <mergeCell ref="E1:H1"/>
    <mergeCell ref="A3:G3"/>
    <mergeCell ref="H3:H4"/>
    <mergeCell ref="A5:E5"/>
    <mergeCell ref="A6:A12"/>
    <mergeCell ref="B12:E12"/>
  </mergeCells>
  <phoneticPr fontId="31" type="noConversion"/>
  <printOptions horizontalCentered="1"/>
  <pageMargins left="0.35433070866141703" right="0.31496062992126012" top="0.59055118110236204" bottom="0.69" header="0.511811023622047" footer="0.39370078740157505"/>
  <pageSetup paperSize="0" fitToHeight="0" orientation="portrait" horizontalDpi="0" verticalDpi="0" copies="0"/>
  <headerFooter alignWithMargins="0">
    <oddFooter>&amp;C第 &amp;P 頁，共 &amp;N 頁</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8</vt:i4>
      </vt:variant>
      <vt:variant>
        <vt:lpstr>具名範圍</vt:lpstr>
      </vt:variant>
      <vt:variant>
        <vt:i4>11</vt:i4>
      </vt:variant>
    </vt:vector>
  </HeadingPairs>
  <TitlesOfParts>
    <vt:vector size="19" baseType="lpstr">
      <vt:lpstr>表1設備預算需求調查表</vt:lpstr>
      <vt:lpstr>表2全校基本營運及需求調查表</vt:lpstr>
      <vt:lpstr>表3專項及新增計畫業務費</vt:lpstr>
      <vt:lpstr>表4定期維護</vt:lpstr>
      <vt:lpstr>(表4-1)定期維護115年分配核定表</vt:lpstr>
      <vt:lpstr>表5重大修繕</vt:lpstr>
      <vt:lpstr>表6電腦硬體預算需求</vt:lpstr>
      <vt:lpstr>表7電腦軟體預算需求</vt:lpstr>
      <vt:lpstr>'(表4-1)定期維護115年分配核定表'!Print_Area</vt:lpstr>
      <vt:lpstr>表1設備預算需求調查表!Print_Area</vt:lpstr>
      <vt:lpstr>表2全校基本營運及需求調查表!Print_Area</vt:lpstr>
      <vt:lpstr>表3專項及新增計畫業務費!Print_Area</vt:lpstr>
      <vt:lpstr>表4定期維護!Print_Area</vt:lpstr>
      <vt:lpstr>表5重大修繕!Print_Area</vt:lpstr>
      <vt:lpstr>表6電腦硬體預算需求!Print_Area</vt:lpstr>
      <vt:lpstr>表7電腦軟體預算需求!Print_Area</vt:lpstr>
      <vt:lpstr>'(表4-1)定期維護115年分配核定表'!Print_Titles</vt:lpstr>
      <vt:lpstr>表6電腦硬體預算需求!Print_Titles</vt:lpstr>
      <vt:lpstr>表7電腦軟體預算需求!Print_Titles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dc:description/>
  <cp:lastModifiedBy>施靜惠</cp:lastModifiedBy>
  <cp:revision>0</cp:revision>
  <cp:lastPrinted>2026-09-08T06:46:08Z</cp:lastPrinted>
  <dcterms:created xsi:type="dcterms:W3CDTF">2006-09-12T03:31:45Z</dcterms:created>
  <dcterms:modified xsi:type="dcterms:W3CDTF">2026-09-08T06:46:55Z</dcterms:modified>
</cp:coreProperties>
</file>