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0" windowWidth="15570" windowHeight="8685" firstSheet="2" activeTab="3"/>
  </bookViews>
  <sheets>
    <sheet name="A類委辦建教計畫結餘款分配通知單113版" sheetId="1" r:id="rId1"/>
    <sheet name="B類國科會計畫結餘款分配通知單11303版" sheetId="2" r:id="rId2"/>
    <sheet name="逾3年中心成立計畫結餘款分配表A類" sheetId="3" r:id="rId3"/>
    <sheet name="3年以內中心計畫結餘款分配表113版" sheetId="4" r:id="rId4"/>
    <sheet name="工作表1" sheetId="5" r:id="rId5"/>
  </sheets>
  <definedNames/>
  <calcPr fullCalcOnLoad="1"/>
</workbook>
</file>

<file path=xl/comments1.xml><?xml version="1.0" encoding="utf-8"?>
<comments xmlns="http://schemas.openxmlformats.org/spreadsheetml/2006/main">
  <authors>
    <author>ntcu</author>
    <author>User</author>
    <author>user</author>
  </authors>
  <commentList>
    <comment ref="C7" authorId="0">
      <text>
        <r>
          <rPr>
            <sz val="16"/>
            <rFont val="標楷體"/>
            <family val="4"/>
          </rPr>
          <t>A請自行輸入會計系統計畫核定總數</t>
        </r>
      </text>
    </comment>
    <comment ref="C8" authorId="1">
      <text>
        <r>
          <rPr>
            <b/>
            <sz val="16"/>
            <rFont val="細明體"/>
            <family val="3"/>
          </rPr>
          <t>B自行輸入會計請購系統帳列管理費實際執行數</t>
        </r>
      </text>
    </comment>
    <comment ref="D16" authorId="2">
      <text>
        <r>
          <rPr>
            <b/>
            <sz val="14"/>
            <rFont val="新細明體"/>
            <family val="1"/>
          </rPr>
          <t>H1及H2欄位 
主持人與所屬單位原則以40%、10%分配，</t>
        </r>
        <r>
          <rPr>
            <b/>
            <sz val="14"/>
            <color indexed="10"/>
            <rFont val="新細明體"/>
            <family val="1"/>
          </rPr>
          <t>若另訂分配比例請填會議依據且自行填入分配比例</t>
        </r>
      </text>
    </comment>
    <comment ref="C9" authorId="2">
      <text>
        <r>
          <rPr>
            <sz val="18"/>
            <rFont val="標楷體"/>
            <family val="4"/>
          </rPr>
          <t>C輸入收支結算表結餘留存學校金額</t>
        </r>
        <r>
          <rPr>
            <sz val="9"/>
            <rFont val="Tahoma"/>
            <family val="2"/>
          </rPr>
          <t xml:space="preserve">
</t>
        </r>
      </text>
    </comment>
    <comment ref="E11" authorId="2">
      <text>
        <r>
          <rPr>
            <sz val="14"/>
            <rFont val="標楷體"/>
            <family val="4"/>
          </rPr>
          <t>ABC欄位資訊輸入後DEFGH欄位會自動計算</t>
        </r>
        <r>
          <rPr>
            <sz val="9"/>
            <rFont val="Tahoma"/>
            <family val="2"/>
          </rPr>
          <t xml:space="preserve">
</t>
        </r>
      </text>
    </comment>
  </commentList>
</comments>
</file>

<file path=xl/comments2.xml><?xml version="1.0" encoding="utf-8"?>
<comments xmlns="http://schemas.openxmlformats.org/spreadsheetml/2006/main">
  <authors>
    <author>ntcu</author>
    <author>User</author>
    <author>user</author>
  </authors>
  <commentList>
    <comment ref="C7" authorId="0">
      <text>
        <r>
          <rPr>
            <b/>
            <sz val="12"/>
            <rFont val="新細明體"/>
            <family val="1"/>
          </rPr>
          <t>A-請輸入會計系統計畫核定總數</t>
        </r>
      </text>
    </comment>
    <comment ref="C8" authorId="1">
      <text>
        <r>
          <rPr>
            <b/>
            <sz val="12"/>
            <rFont val="細明體"/>
            <family val="3"/>
          </rPr>
          <t>B-輸入會計系統管理費實際執行數</t>
        </r>
      </text>
    </comment>
    <comment ref="D15" authorId="2">
      <text>
        <r>
          <rPr>
            <sz val="12"/>
            <color indexed="10"/>
            <rFont val="細明體"/>
            <family val="3"/>
          </rPr>
          <t>H1及H2欄位分配比例自行填入  
主持人與所屬單位原則以40%、10%分配，若另訂分配比例請填會議依據且自行填入分配比例</t>
        </r>
      </text>
    </comment>
    <comment ref="C9" authorId="2">
      <text>
        <r>
          <rPr>
            <b/>
            <sz val="12"/>
            <rFont val="Tahoma"/>
            <family val="2"/>
          </rPr>
          <t>C-</t>
        </r>
        <r>
          <rPr>
            <b/>
            <sz val="12"/>
            <rFont val="細明體"/>
            <family val="3"/>
          </rPr>
          <t>輸入國科會結案計畫結餘款留存學校金額</t>
        </r>
      </text>
    </comment>
    <comment ref="E11" authorId="2">
      <text>
        <r>
          <rPr>
            <b/>
            <sz val="12"/>
            <rFont val="Tahoma"/>
            <family val="2"/>
          </rPr>
          <t>E</t>
        </r>
        <r>
          <rPr>
            <b/>
            <sz val="12"/>
            <rFont val="細明體"/>
            <family val="3"/>
          </rPr>
          <t>欄數值請向主計室國科會審核人確認金額後填入</t>
        </r>
        <r>
          <rPr>
            <b/>
            <sz val="12"/>
            <rFont val="Tahoma"/>
            <family val="2"/>
          </rPr>
          <t xml:space="preserve">  
FGH</t>
        </r>
        <r>
          <rPr>
            <b/>
            <sz val="12"/>
            <rFont val="細明體"/>
            <family val="3"/>
          </rPr>
          <t>欄位會自動核算</t>
        </r>
      </text>
    </comment>
  </commentList>
</comments>
</file>

<file path=xl/sharedStrings.xml><?xml version="1.0" encoding="utf-8"?>
<sst xmlns="http://schemas.openxmlformats.org/spreadsheetml/2006/main" count="128" uniqueCount="60">
  <si>
    <t>項目</t>
  </si>
  <si>
    <t>分配比例</t>
  </si>
  <si>
    <t>分配金額</t>
  </si>
  <si>
    <t>備註</t>
  </si>
  <si>
    <t>國立臺中教育大學</t>
  </si>
  <si>
    <t>建教合作計畫(A):</t>
  </si>
  <si>
    <t>計畫名稱:</t>
  </si>
  <si>
    <t>計畫主持人:</t>
  </si>
  <si>
    <t>執行期限:</t>
  </si>
  <si>
    <t xml:space="preserve">委辦單位同意核准結案備查日期及文號:               </t>
  </si>
  <si>
    <t xml:space="preserve">應提撥管理費
D=A*9% </t>
  </si>
  <si>
    <t>管理費實際提撥數(B)：</t>
  </si>
  <si>
    <t>管理費應補足數
E=D-B</t>
  </si>
  <si>
    <t xml:space="preserve">可分配計畫結餘款
F=C-E   </t>
  </si>
  <si>
    <t>若結餘款小於2萬元時，依規定全數納入校務基金統籌使用。</t>
  </si>
  <si>
    <t>建教合作計畫結餘款再運用分配表</t>
  </si>
  <si>
    <t>學校統籌
 G=F*50%</t>
  </si>
  <si>
    <t>學校統籌
 G=F*10%</t>
  </si>
  <si>
    <t xml:space="preserve">結餘款分配G類計畫代碼:
</t>
  </si>
  <si>
    <t xml:space="preserve">結餘款分配G類計畫代碼:
</t>
  </si>
  <si>
    <t>中心成立日期:</t>
  </si>
  <si>
    <t>國科會計畫結餘款再運用分配表</t>
  </si>
  <si>
    <t>(數值加總及建立專帳)</t>
  </si>
  <si>
    <t>結餘款分配G類計畫代碼:</t>
  </si>
  <si>
    <t>主持人及所屬單位
 H = F*50%</t>
  </si>
  <si>
    <t>若可分配計畫結餘款F欄金額小於2萬元時，全數由學校統籌。</t>
  </si>
  <si>
    <t>依本校結餘款分配運用管理要點第三點規定，結餘款40%分配主持人、10%分配系所學位學程/行政單位再運用；但該比例得由系所召開會議另訂定。</t>
  </si>
  <si>
    <r>
      <rPr>
        <b/>
        <sz val="10"/>
        <rFont val="標楷體"/>
        <family val="4"/>
      </rPr>
      <t>計畫主持人再運用</t>
    </r>
    <r>
      <rPr>
        <sz val="10"/>
        <rFont val="標楷體"/>
        <family val="4"/>
      </rPr>
      <t xml:space="preserve">
H1=H*主持人可分配比例</t>
    </r>
  </si>
  <si>
    <r>
      <rPr>
        <b/>
        <sz val="10"/>
        <rFont val="標楷體"/>
        <family val="4"/>
      </rPr>
      <t>系所學位學程/行政單位再運用</t>
    </r>
    <r>
      <rPr>
        <sz val="10"/>
        <rFont val="標楷體"/>
        <family val="4"/>
      </rPr>
      <t xml:space="preserve">
H2=H*系所學位學程/行政單位可分配比例</t>
    </r>
  </si>
  <si>
    <t>主持人與所屬系所學位學程/單位分配比例</t>
  </si>
  <si>
    <t>會計系統計畫代碼:</t>
  </si>
  <si>
    <t>學術研究中心名稱 :</t>
  </si>
  <si>
    <t>(1130315核准版)</t>
  </si>
  <si>
    <t>【國科會計畫結餘款再運用分配表】B類</t>
  </si>
  <si>
    <t>【計畫結餘款再運用分配表】A類</t>
  </si>
  <si>
    <r>
      <t>1.本表依國立臺中教育大學產學合作及政府科研補助或委託辦理收入結餘款分配運用管理要點。
2.請檢附已核章『計畫收支結算表』。
3.</t>
    </r>
    <r>
      <rPr>
        <u val="single"/>
        <sz val="11"/>
        <color indexed="60"/>
        <rFont val="標楷體"/>
        <family val="4"/>
      </rPr>
      <t>依規定主持人與系所學位學程/行政單位結餘款再運用分配比例分別為40%、10%，若已召開會議另訂分配比例請填下列資訊俾憑分配。(有關本計畫結餘款再運用分配比例經(                        )會議決議分配主持人(    %)、系所學位學程/單位(       %)</t>
    </r>
    <r>
      <rPr>
        <sz val="11"/>
        <rFont val="標楷體"/>
        <family val="4"/>
      </rPr>
      <t xml:space="preserve">
4.本表計算填列並陳核完成後，送主計室辦理結餘款再運用分配專帳作業。</t>
    </r>
  </si>
  <si>
    <r>
      <t>1.本表依國立臺中教育大學產學合作及政府科研補助或委託辦理收入結餘款分配運用管理要點。
2.請</t>
    </r>
    <r>
      <rPr>
        <sz val="12"/>
        <color indexed="60"/>
        <rFont val="標楷體"/>
        <family val="4"/>
      </rPr>
      <t>檢附已核章核准之『計畫收支結算表』</t>
    </r>
    <r>
      <rPr>
        <sz val="12"/>
        <rFont val="標楷體"/>
        <family val="4"/>
      </rPr>
      <t>。
3.本表計算填列並陳核完成後，送主計室辦理結餘款再運用分配專帳作業。</t>
    </r>
  </si>
  <si>
    <t>計畫主持人所屬系所學程/行政單位:</t>
  </si>
  <si>
    <t>解鎖密碼:主計室</t>
  </si>
  <si>
    <t xml:space="preserve">   </t>
  </si>
  <si>
    <r>
      <t>計畫主持人        系所學位學程/單位主管            國研處</t>
    </r>
    <r>
      <rPr>
        <b/>
        <sz val="12"/>
        <color indexed="60"/>
        <rFont val="標楷體"/>
        <family val="4"/>
      </rPr>
      <t xml:space="preserve">           </t>
    </r>
    <r>
      <rPr>
        <b/>
        <sz val="12"/>
        <rFont val="標楷體"/>
        <family val="4"/>
      </rPr>
      <t xml:space="preserve"> 主計室               校長</t>
    </r>
  </si>
  <si>
    <r>
      <t xml:space="preserve">  </t>
    </r>
    <r>
      <rPr>
        <sz val="10"/>
        <color indexed="56"/>
        <rFont val="標楷體"/>
        <family val="4"/>
      </rPr>
      <t>(數值加總及建立專帳)</t>
    </r>
  </si>
  <si>
    <t xml:space="preserve">       (數值加總及建立專帳)</t>
  </si>
  <si>
    <r>
      <rPr>
        <b/>
        <sz val="12"/>
        <color indexed="60"/>
        <rFont val="標楷體"/>
        <family val="4"/>
      </rPr>
      <t>學術研究中心</t>
    </r>
    <r>
      <rPr>
        <b/>
        <sz val="12"/>
        <rFont val="標楷體"/>
        <family val="4"/>
      </rPr>
      <t xml:space="preserve">             國研處</t>
    </r>
    <r>
      <rPr>
        <b/>
        <sz val="12"/>
        <color indexed="60"/>
        <rFont val="標楷體"/>
        <family val="4"/>
      </rPr>
      <t xml:space="preserve">                   </t>
    </r>
    <r>
      <rPr>
        <b/>
        <sz val="12"/>
        <rFont val="標楷體"/>
        <family val="4"/>
      </rPr>
      <t xml:space="preserve"> 主計室               校長</t>
    </r>
  </si>
  <si>
    <r>
      <t xml:space="preserve">計畫主持人        </t>
    </r>
    <r>
      <rPr>
        <b/>
        <sz val="12"/>
        <color indexed="60"/>
        <rFont val="標楷體"/>
        <family val="4"/>
      </rPr>
      <t>系所學位學程/單位主管</t>
    </r>
    <r>
      <rPr>
        <b/>
        <sz val="12"/>
        <rFont val="標楷體"/>
        <family val="4"/>
      </rPr>
      <t xml:space="preserve">            國研處</t>
    </r>
    <r>
      <rPr>
        <b/>
        <sz val="12"/>
        <color indexed="60"/>
        <rFont val="標楷體"/>
        <family val="4"/>
      </rPr>
      <t xml:space="preserve">           </t>
    </r>
    <r>
      <rPr>
        <b/>
        <sz val="12"/>
        <rFont val="標楷體"/>
        <family val="4"/>
      </rPr>
      <t xml:space="preserve"> 主計室               校長</t>
    </r>
  </si>
  <si>
    <t>國科會計畫核定數(A):</t>
  </si>
  <si>
    <t>本計畫動支學校統籌管理費數
E</t>
  </si>
  <si>
    <t>請向主計室承辦人確認後填入金額</t>
  </si>
  <si>
    <t>結餘款留存學校(C):</t>
  </si>
  <si>
    <t xml:space="preserve">應提撥管理費
D=A*3% </t>
  </si>
  <si>
    <t>中心成立逾3年承接計畫管理費依規定以9%提撥</t>
  </si>
  <si>
    <t>【學術研究中心計畫結餘款再運用分配表】A類</t>
  </si>
  <si>
    <t>(中心成立逾3年以上適用)</t>
  </si>
  <si>
    <t>中心成立3年以內承接計畫管理費以3%提撥</t>
  </si>
  <si>
    <r>
      <rPr>
        <sz val="14"/>
        <color indexed="60"/>
        <rFont val="標楷體"/>
        <family val="4"/>
      </rPr>
      <t>學術研究中心</t>
    </r>
    <r>
      <rPr>
        <sz val="14"/>
        <rFont val="標楷體"/>
        <family val="4"/>
      </rPr>
      <t xml:space="preserve">
 H = F*90%</t>
    </r>
  </si>
  <si>
    <t xml:space="preserve">國科會同意核准結案備查日期及文號:  
              </t>
  </si>
  <si>
    <r>
      <rPr>
        <sz val="14"/>
        <color indexed="60"/>
        <rFont val="標楷體"/>
        <family val="4"/>
      </rPr>
      <t>學術研究中心</t>
    </r>
    <r>
      <rPr>
        <sz val="14"/>
        <rFont val="標楷體"/>
        <family val="4"/>
      </rPr>
      <t xml:space="preserve">
 H = F*90%</t>
    </r>
  </si>
  <si>
    <t>(11303版)</t>
  </si>
  <si>
    <t>(中心成立3年以內適用)  (11303版)</t>
  </si>
  <si>
    <t xml:space="preserve">        (數值加總及建立專帳)</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</si>
</sst>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m&quot;月&quot;d&quot;日&quot;"/>
    <numFmt numFmtId="179" formatCode="_-* #,##0.000_-;\-* #,##0.000_-;_-* &quot;-&quot;??_-;_-@_-"/>
    <numFmt numFmtId="180" formatCode="_-* #,##0.0_-;\-* #,##0.0_-;_-* &quot;-&quot;??_-;_-@_-"/>
    <numFmt numFmtId="181" formatCode="_-* #,##0_-;\-* #,##0_-;_-* &quot;-&quot;??_-;_-@_-"/>
    <numFmt numFmtId="182" formatCode="&quot;Yes&quot;;&quot;Yes&quot;;&quot;No&quot;"/>
    <numFmt numFmtId="183" formatCode="&quot;True&quot;;&quot;True&quot;;&quot;False&quot;"/>
    <numFmt numFmtId="184" formatCode="&quot;On&quot;;&quot;On&quot;;&quot;Off&quot;"/>
    <numFmt numFmtId="185" formatCode="[$€-2]\ #,##0.00_);[Red]\([$€-2]\ #,##0.00\)"/>
  </numFmts>
  <fonts count="77">
    <font>
      <sz val="12"/>
      <name val="新細明體"/>
      <family val="1"/>
    </font>
    <font>
      <sz val="9"/>
      <name val="新細明體"/>
      <family val="1"/>
    </font>
    <font>
      <sz val="14"/>
      <name val="標楷體"/>
      <family val="4"/>
    </font>
    <font>
      <sz val="12"/>
      <name val="標楷體"/>
      <family val="4"/>
    </font>
    <font>
      <sz val="10"/>
      <name val="標楷體"/>
      <family val="4"/>
    </font>
    <font>
      <b/>
      <sz val="18"/>
      <name val="標楷體"/>
      <family val="4"/>
    </font>
    <font>
      <sz val="9"/>
      <name val="標楷體"/>
      <family val="4"/>
    </font>
    <font>
      <sz val="11"/>
      <name val="標楷體"/>
      <family val="4"/>
    </font>
    <font>
      <b/>
      <sz val="12"/>
      <name val="標楷體"/>
      <family val="4"/>
    </font>
    <font>
      <sz val="12"/>
      <color indexed="60"/>
      <name val="標楷體"/>
      <family val="4"/>
    </font>
    <font>
      <b/>
      <sz val="10"/>
      <name val="標楷體"/>
      <family val="4"/>
    </font>
    <font>
      <sz val="12"/>
      <color indexed="10"/>
      <name val="細明體"/>
      <family val="3"/>
    </font>
    <font>
      <sz val="9"/>
      <name val="Tahoma"/>
      <family val="2"/>
    </font>
    <font>
      <u val="single"/>
      <sz val="11"/>
      <color indexed="60"/>
      <name val="標楷體"/>
      <family val="4"/>
    </font>
    <font>
      <b/>
      <sz val="12"/>
      <color indexed="60"/>
      <name val="標楷體"/>
      <family val="4"/>
    </font>
    <font>
      <sz val="14"/>
      <color indexed="60"/>
      <name val="標楷體"/>
      <family val="4"/>
    </font>
    <font>
      <b/>
      <sz val="12"/>
      <name val="新細明體"/>
      <family val="1"/>
    </font>
    <font>
      <b/>
      <sz val="12"/>
      <name val="細明體"/>
      <family val="3"/>
    </font>
    <font>
      <sz val="18"/>
      <name val="標楷體"/>
      <family val="4"/>
    </font>
    <font>
      <b/>
      <sz val="16"/>
      <name val="細明體"/>
      <family val="3"/>
    </font>
    <font>
      <sz val="16"/>
      <name val="標楷體"/>
      <family val="4"/>
    </font>
    <font>
      <b/>
      <sz val="14"/>
      <color indexed="10"/>
      <name val="新細明體"/>
      <family val="1"/>
    </font>
    <font>
      <b/>
      <sz val="14"/>
      <name val="新細明體"/>
      <family val="1"/>
    </font>
    <font>
      <b/>
      <sz val="12"/>
      <name val="Tahoma"/>
      <family val="2"/>
    </font>
    <font>
      <sz val="10"/>
      <color indexed="56"/>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60"/>
      <name val="標楷體"/>
      <family val="4"/>
    </font>
    <font>
      <sz val="10"/>
      <color indexed="8"/>
      <name val="標楷體"/>
      <family val="4"/>
    </font>
    <font>
      <sz val="10"/>
      <color indexed="60"/>
      <name val="標楷體"/>
      <family val="4"/>
    </font>
    <font>
      <b/>
      <u val="single"/>
      <sz val="12"/>
      <color indexed="8"/>
      <name val="標楷體"/>
      <family val="4"/>
    </font>
    <font>
      <sz val="12"/>
      <color indexed="42"/>
      <name val="新細明體"/>
      <family val="1"/>
    </font>
    <font>
      <b/>
      <u val="single"/>
      <sz val="14"/>
      <color indexed="60"/>
      <name val="標楷體"/>
      <family val="4"/>
    </font>
    <font>
      <b/>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theme="9" tint="-0.4999699890613556"/>
      <name val="標楷體"/>
      <family val="4"/>
    </font>
    <font>
      <sz val="12"/>
      <color theme="9" tint="-0.4999699890613556"/>
      <name val="標楷體"/>
      <family val="4"/>
    </font>
    <font>
      <sz val="12"/>
      <color rgb="FFC00000"/>
      <name val="標楷體"/>
      <family val="4"/>
    </font>
    <font>
      <sz val="10"/>
      <color theme="1"/>
      <name val="標楷體"/>
      <family val="4"/>
    </font>
    <font>
      <sz val="10"/>
      <color rgb="FFC00000"/>
      <name val="標楷體"/>
      <family val="4"/>
    </font>
    <font>
      <b/>
      <u val="single"/>
      <sz val="12"/>
      <color theme="1"/>
      <name val="標楷體"/>
      <family val="4"/>
    </font>
    <font>
      <sz val="12"/>
      <color theme="6" tint="0.7999799847602844"/>
      <name val="新細明體"/>
      <family val="1"/>
    </font>
    <font>
      <b/>
      <sz val="12"/>
      <color theme="1"/>
      <name val="標楷體"/>
      <family val="4"/>
    </font>
    <font>
      <b/>
      <u val="single"/>
      <sz val="14"/>
      <color rgb="FFC00000"/>
      <name val="標楷體"/>
      <family val="4"/>
    </font>
    <font>
      <sz val="16"/>
      <color rgb="FFC00000"/>
      <name val="標楷體"/>
      <family val="4"/>
    </font>
    <font>
      <b/>
      <sz val="8"/>
      <name val="新細明體"/>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3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right style="hair"/>
      <top>
        <color indexed="63"/>
      </top>
      <bottom style="hair"/>
    </border>
    <border>
      <left style="hair"/>
      <right style="hair"/>
      <top style="hair"/>
      <bottom style="hair"/>
    </border>
    <border>
      <left style="hair"/>
      <right style="double"/>
      <top style="hair"/>
      <bottom style="hair"/>
    </border>
    <border>
      <left style="hair"/>
      <right style="hair"/>
      <top style="hair"/>
      <bottom style="double"/>
    </border>
    <border>
      <left style="hair"/>
      <right style="double"/>
      <top style="hair"/>
      <bottom style="double"/>
    </border>
    <border>
      <left style="double"/>
      <right style="hair"/>
      <top>
        <color indexed="63"/>
      </top>
      <bottom style="hair"/>
    </border>
    <border>
      <left style="hair"/>
      <right style="double"/>
      <top>
        <color indexed="63"/>
      </top>
      <bottom style="hair"/>
    </border>
    <border>
      <left style="hair"/>
      <right style="hair"/>
      <top style="hair"/>
      <bottom>
        <color indexed="63"/>
      </bottom>
    </border>
    <border>
      <left style="double"/>
      <right style="hair"/>
      <top style="hair"/>
      <bottom style="hair"/>
    </border>
    <border>
      <left style="double"/>
      <right style="hair"/>
      <top style="hair"/>
      <bottom>
        <color indexed="63"/>
      </bottom>
    </border>
    <border>
      <left style="double"/>
      <right style="hair"/>
      <top style="hair"/>
      <bottom style="double"/>
    </border>
    <border>
      <left style="double"/>
      <right>
        <color indexed="63"/>
      </right>
      <top style="double"/>
      <bottom style="hair"/>
    </border>
    <border>
      <left style="double"/>
      <right style="hair"/>
      <top style="hair"/>
      <bottom style="medium"/>
    </border>
    <border>
      <left>
        <color indexed="63"/>
      </left>
      <right style="hair"/>
      <top style="double"/>
      <bottom>
        <color indexed="63"/>
      </bottom>
    </border>
    <border>
      <left style="hair"/>
      <right style="hair"/>
      <top>
        <color indexed="63"/>
      </top>
      <bottom>
        <color indexed="63"/>
      </bottom>
    </border>
    <border>
      <left style="hair"/>
      <right style="hair"/>
      <top>
        <color indexed="63"/>
      </top>
      <bottom style="medium"/>
    </border>
    <border>
      <left style="hair"/>
      <right>
        <color indexed="63"/>
      </right>
      <top style="double"/>
      <bottom>
        <color indexed="63"/>
      </bottom>
    </border>
    <border>
      <left>
        <color indexed="63"/>
      </left>
      <right style="double"/>
      <top style="double"/>
      <bottom>
        <color indexed="63"/>
      </bottom>
    </border>
    <border>
      <left style="hair"/>
      <right>
        <color indexed="63"/>
      </right>
      <top>
        <color indexed="63"/>
      </top>
      <bottom>
        <color indexed="63"/>
      </bottom>
    </border>
    <border>
      <left>
        <color indexed="63"/>
      </left>
      <right style="double"/>
      <top>
        <color indexed="63"/>
      </top>
      <bottom>
        <color indexed="63"/>
      </bottom>
    </border>
    <border>
      <left style="hair"/>
      <right>
        <color indexed="63"/>
      </right>
      <top>
        <color indexed="63"/>
      </top>
      <bottom style="medium"/>
    </border>
    <border>
      <left>
        <color indexed="63"/>
      </left>
      <right style="double"/>
      <top>
        <color indexed="63"/>
      </top>
      <bottom style="medium"/>
    </border>
    <border>
      <left style="hair"/>
      <right style="hair"/>
      <top style="hair"/>
      <bottom style="medium"/>
    </border>
    <border>
      <left style="double"/>
      <right style="double"/>
      <top style="double"/>
      <bottom style="double"/>
    </border>
    <border>
      <left style="double"/>
      <right style="hair"/>
      <top style="double"/>
      <bottom style="hair"/>
    </border>
    <border>
      <left style="hair"/>
      <right style="hair"/>
      <top style="double"/>
      <bottom style="hair"/>
    </border>
    <border>
      <left style="hair"/>
      <right style="double"/>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19" borderId="0" applyNumberFormat="0" applyBorder="0" applyAlignment="0" applyProtection="0"/>
    <xf numFmtId="0" fontId="52" fillId="0" borderId="1" applyNumberFormat="0" applyFill="0" applyAlignment="0" applyProtection="0"/>
    <xf numFmtId="0" fontId="53" fillId="20" borderId="0" applyNumberFormat="0" applyBorder="0" applyAlignment="0" applyProtection="0"/>
    <xf numFmtId="9" fontId="0" fillId="0" borderId="0" applyFont="0" applyFill="0" applyBorder="0" applyAlignment="0" applyProtection="0"/>
    <xf numFmtId="0" fontId="5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0" fillId="22" borderId="4" applyNumberFormat="0" applyFont="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29" borderId="2" applyNumberFormat="0" applyAlignment="0" applyProtection="0"/>
    <xf numFmtId="0" fontId="62" fillId="21" borderId="8" applyNumberFormat="0" applyAlignment="0" applyProtection="0"/>
    <xf numFmtId="0" fontId="63" fillId="30" borderId="9" applyNumberFormat="0" applyAlignment="0" applyProtection="0"/>
    <xf numFmtId="0" fontId="64" fillId="31" borderId="0" applyNumberFormat="0" applyBorder="0" applyAlignment="0" applyProtection="0"/>
    <xf numFmtId="0" fontId="65" fillId="0" borderId="0" applyNumberFormat="0" applyFill="0" applyBorder="0" applyAlignment="0" applyProtection="0"/>
  </cellStyleXfs>
  <cellXfs count="143">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5" fillId="0" borderId="0" xfId="0" applyFont="1" applyAlignment="1">
      <alignment/>
    </xf>
    <xf numFmtId="41" fontId="3" fillId="0" borderId="0" xfId="34" applyFont="1" applyAlignment="1">
      <alignment/>
    </xf>
    <xf numFmtId="0" fontId="3" fillId="0" borderId="10" xfId="0" applyFont="1" applyBorder="1" applyAlignment="1">
      <alignment horizontal="center" vertical="center" wrapText="1"/>
    </xf>
    <xf numFmtId="41" fontId="3" fillId="0" borderId="10" xfId="34" applyFont="1" applyBorder="1" applyAlignment="1">
      <alignment horizontal="center" vertical="center" wrapText="1"/>
    </xf>
    <xf numFmtId="0" fontId="8" fillId="0" borderId="0" xfId="0" applyFont="1" applyAlignment="1">
      <alignment/>
    </xf>
    <xf numFmtId="0" fontId="3" fillId="0" borderId="11" xfId="0" applyFont="1" applyBorder="1" applyAlignment="1">
      <alignment horizontal="center" vertical="center" wrapText="1"/>
    </xf>
    <xf numFmtId="41" fontId="3" fillId="0" borderId="11" xfId="34" applyFont="1" applyBorder="1" applyAlignment="1">
      <alignment horizontal="center" vertical="center" wrapText="1"/>
    </xf>
    <xf numFmtId="0" fontId="3" fillId="6" borderId="11" xfId="0" applyFont="1" applyFill="1" applyBorder="1" applyAlignment="1">
      <alignment horizontal="center" vertical="center" wrapText="1"/>
    </xf>
    <xf numFmtId="41" fontId="3" fillId="6" borderId="11" xfId="34" applyFont="1" applyFill="1" applyBorder="1" applyAlignment="1">
      <alignment horizontal="center" vertical="center" wrapText="1"/>
    </xf>
    <xf numFmtId="0" fontId="3" fillId="0" borderId="12" xfId="0" applyFont="1" applyBorder="1" applyAlignment="1">
      <alignment horizontal="center" vertical="center" wrapText="1"/>
    </xf>
    <xf numFmtId="0" fontId="3" fillId="6" borderId="12" xfId="0" applyFont="1" applyFill="1" applyBorder="1" applyAlignment="1">
      <alignment horizontal="left" vertical="center" wrapText="1"/>
    </xf>
    <xf numFmtId="0" fontId="3" fillId="0" borderId="12" xfId="0" applyFont="1" applyFill="1" applyBorder="1" applyAlignment="1">
      <alignment vertical="center" wrapText="1"/>
    </xf>
    <xf numFmtId="41" fontId="3" fillId="0" borderId="13" xfId="34" applyFont="1" applyFill="1" applyBorder="1" applyAlignment="1">
      <alignment/>
    </xf>
    <xf numFmtId="0" fontId="3" fillId="0" borderId="14" xfId="0" applyFont="1" applyFill="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0" xfId="0" applyFont="1" applyFill="1" applyBorder="1" applyAlignment="1">
      <alignment horizontal="center"/>
    </xf>
    <xf numFmtId="0" fontId="4" fillId="0" borderId="0" xfId="0" applyFont="1" applyBorder="1" applyAlignment="1">
      <alignment horizontal="left"/>
    </xf>
    <xf numFmtId="0" fontId="4" fillId="0" borderId="0" xfId="0" applyFont="1" applyBorder="1" applyAlignment="1">
      <alignment/>
    </xf>
    <xf numFmtId="0" fontId="3" fillId="0" borderId="0" xfId="0" applyFont="1" applyFill="1" applyAlignment="1">
      <alignment/>
    </xf>
    <xf numFmtId="41" fontId="3" fillId="0" borderId="11" xfId="34" applyFont="1" applyFill="1" applyBorder="1" applyAlignment="1">
      <alignment/>
    </xf>
    <xf numFmtId="9" fontId="2" fillId="0" borderId="11" xfId="0" applyNumberFormat="1" applyFont="1" applyFill="1" applyBorder="1" applyAlignment="1">
      <alignment wrapText="1"/>
    </xf>
    <xf numFmtId="9" fontId="2" fillId="0" borderId="13" xfId="0" applyNumberFormat="1" applyFont="1" applyFill="1" applyBorder="1" applyAlignment="1">
      <alignment/>
    </xf>
    <xf numFmtId="0" fontId="5" fillId="0" borderId="0" xfId="0" applyFont="1" applyAlignment="1" applyProtection="1">
      <alignment/>
      <protection locked="0"/>
    </xf>
    <xf numFmtId="0" fontId="3" fillId="0" borderId="0" xfId="0" applyFont="1" applyAlignment="1" applyProtection="1">
      <alignment horizontal="center"/>
      <protection locked="0"/>
    </xf>
    <xf numFmtId="41" fontId="3" fillId="0" borderId="0" xfId="34" applyFont="1" applyAlignment="1" applyProtection="1">
      <alignment/>
      <protection locked="0"/>
    </xf>
    <xf numFmtId="0" fontId="66" fillId="0" borderId="0" xfId="0" applyFont="1" applyAlignment="1" applyProtection="1">
      <alignment horizontal="center"/>
      <protection locked="0"/>
    </xf>
    <xf numFmtId="0" fontId="3" fillId="0" borderId="0" xfId="0" applyFont="1" applyAlignment="1" applyProtection="1">
      <alignment/>
      <protection locked="0"/>
    </xf>
    <xf numFmtId="0" fontId="3" fillId="0" borderId="0" xfId="0" applyFont="1" applyAlignment="1" applyProtection="1">
      <alignment horizontal="left"/>
      <protection locked="0"/>
    </xf>
    <xf numFmtId="0" fontId="3" fillId="0" borderId="0" xfId="0" applyFont="1" applyAlignment="1" applyProtection="1">
      <alignment/>
      <protection locked="0"/>
    </xf>
    <xf numFmtId="0" fontId="3" fillId="0" borderId="0" xfId="0" applyFont="1" applyFill="1" applyAlignment="1" applyProtection="1">
      <alignment horizontal="left"/>
      <protection locked="0"/>
    </xf>
    <xf numFmtId="41" fontId="3" fillId="0" borderId="0" xfId="34" applyFont="1" applyFill="1" applyAlignment="1" applyProtection="1">
      <alignment horizontal="left"/>
      <protection locked="0"/>
    </xf>
    <xf numFmtId="0" fontId="67" fillId="0" borderId="0" xfId="0" applyFont="1" applyFill="1" applyAlignment="1" applyProtection="1">
      <alignment horizontal="right"/>
      <protection locked="0"/>
    </xf>
    <xf numFmtId="0" fontId="3" fillId="0" borderId="0" xfId="0" applyFont="1" applyFill="1" applyAlignment="1" applyProtection="1">
      <alignment/>
      <protection locked="0"/>
    </xf>
    <xf numFmtId="41" fontId="68" fillId="32" borderId="10" xfId="34" applyFont="1" applyFill="1" applyBorder="1" applyAlignment="1" applyProtection="1">
      <alignment/>
      <protection locked="0"/>
    </xf>
    <xf numFmtId="0" fontId="8" fillId="0" borderId="0" xfId="0" applyFont="1" applyAlignment="1" applyProtection="1">
      <alignment/>
      <protection locked="0"/>
    </xf>
    <xf numFmtId="0" fontId="4" fillId="0" borderId="0" xfId="0" applyFont="1" applyFill="1" applyBorder="1" applyAlignment="1" applyProtection="1">
      <alignment horizontal="center"/>
      <protection locked="0"/>
    </xf>
    <xf numFmtId="0" fontId="69" fillId="0" borderId="0" xfId="0" applyFont="1" applyBorder="1" applyAlignment="1" applyProtection="1">
      <alignment horizontal="left"/>
      <protection locked="0"/>
    </xf>
    <xf numFmtId="0" fontId="70" fillId="0" borderId="0" xfId="0" applyFont="1" applyBorder="1" applyAlignment="1" applyProtection="1">
      <alignment horizontal="left"/>
      <protection locked="0"/>
    </xf>
    <xf numFmtId="41" fontId="6" fillId="0" borderId="0" xfId="34" applyFont="1" applyBorder="1" applyAlignment="1" applyProtection="1">
      <alignment/>
      <protection locked="0"/>
    </xf>
    <xf numFmtId="0" fontId="69" fillId="0" borderId="0" xfId="0" applyFont="1" applyBorder="1" applyAlignment="1" applyProtection="1">
      <alignment/>
      <protection locked="0"/>
    </xf>
    <xf numFmtId="0" fontId="7" fillId="0" borderId="0" xfId="0" applyFont="1" applyFill="1" applyBorder="1" applyAlignment="1" applyProtection="1">
      <alignment vertical="center"/>
      <protection locked="0"/>
    </xf>
    <xf numFmtId="0" fontId="71" fillId="0" borderId="0" xfId="0" applyFont="1" applyFill="1" applyAlignment="1" applyProtection="1">
      <alignment/>
      <protection locked="0"/>
    </xf>
    <xf numFmtId="0" fontId="8" fillId="0" borderId="0" xfId="0" applyFont="1" applyFill="1" applyAlignment="1" applyProtection="1">
      <alignment/>
      <protection locked="0"/>
    </xf>
    <xf numFmtId="0" fontId="8" fillId="0" borderId="0" xfId="0" applyFont="1" applyFill="1" applyAlignment="1" applyProtection="1">
      <alignment/>
      <protection locked="0"/>
    </xf>
    <xf numFmtId="41" fontId="3" fillId="0" borderId="11" xfId="34" applyFont="1" applyBorder="1" applyAlignment="1" applyProtection="1">
      <alignment horizontal="center" vertical="center" wrapText="1"/>
      <protection/>
    </xf>
    <xf numFmtId="41" fontId="3" fillId="6" borderId="11" xfId="34" applyFont="1" applyFill="1" applyBorder="1" applyAlignment="1" applyProtection="1">
      <alignment horizontal="center" vertical="center" wrapText="1"/>
      <protection/>
    </xf>
    <xf numFmtId="41" fontId="3" fillId="0" borderId="11" xfId="34" applyFont="1" applyFill="1" applyBorder="1" applyAlignment="1" applyProtection="1">
      <alignment/>
      <protection/>
    </xf>
    <xf numFmtId="41" fontId="3" fillId="0" borderId="17" xfId="34" applyFont="1" applyFill="1" applyBorder="1" applyAlignment="1" applyProtection="1">
      <alignment/>
      <protection/>
    </xf>
    <xf numFmtId="41" fontId="3" fillId="0" borderId="13" xfId="34" applyFont="1" applyFill="1" applyBorder="1" applyAlignment="1" applyProtection="1">
      <alignment/>
      <protection/>
    </xf>
    <xf numFmtId="0" fontId="3" fillId="0" borderId="15"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6" borderId="18" xfId="0" applyFont="1" applyFill="1" applyBorder="1" applyAlignment="1" applyProtection="1">
      <alignment horizontal="center" vertical="center" wrapText="1"/>
      <protection/>
    </xf>
    <xf numFmtId="0" fontId="3" fillId="0" borderId="18" xfId="0" applyFont="1" applyFill="1" applyBorder="1" applyAlignment="1" applyProtection="1">
      <alignment vertical="center" wrapText="1"/>
      <protection/>
    </xf>
    <xf numFmtId="0" fontId="3" fillId="0" borderId="19" xfId="0" applyFont="1" applyFill="1" applyBorder="1" applyAlignment="1" applyProtection="1">
      <alignment vertical="center" wrapText="1"/>
      <protection/>
    </xf>
    <xf numFmtId="0" fontId="4" fillId="0" borderId="19" xfId="0" applyFont="1" applyFill="1" applyBorder="1" applyAlignment="1" applyProtection="1">
      <alignment horizontal="right" vertical="center" wrapText="1"/>
      <protection/>
    </xf>
    <xf numFmtId="0" fontId="4" fillId="0" borderId="20" xfId="0" applyFont="1" applyFill="1" applyBorder="1" applyAlignment="1" applyProtection="1">
      <alignment horizontal="right" vertical="center" wrapText="1"/>
      <protection/>
    </xf>
    <xf numFmtId="9" fontId="3" fillId="0" borderId="11" xfId="0" applyNumberFormat="1" applyFont="1" applyFill="1" applyBorder="1" applyAlignment="1" applyProtection="1">
      <alignment wrapText="1"/>
      <protection/>
    </xf>
    <xf numFmtId="9" fontId="3" fillId="0" borderId="17" xfId="0" applyNumberFormat="1" applyFont="1" applyFill="1" applyBorder="1" applyAlignment="1" applyProtection="1">
      <alignment wrapText="1"/>
      <protection/>
    </xf>
    <xf numFmtId="41" fontId="3" fillId="0" borderId="10" xfId="34"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6" borderId="11" xfId="0" applyFont="1" applyFill="1" applyBorder="1" applyAlignment="1" applyProtection="1">
      <alignment horizontal="center" vertical="center" wrapText="1"/>
      <protection/>
    </xf>
    <xf numFmtId="0" fontId="72" fillId="0" borderId="0" xfId="0" applyFont="1" applyAlignment="1">
      <alignment/>
    </xf>
    <xf numFmtId="0" fontId="3" fillId="0" borderId="12" xfId="0" applyFont="1" applyBorder="1" applyAlignment="1">
      <alignment horizontal="left" vertical="center" wrapText="1"/>
    </xf>
    <xf numFmtId="0" fontId="2" fillId="32" borderId="21" xfId="0" applyFont="1" applyFill="1" applyBorder="1" applyAlignment="1" applyProtection="1">
      <alignment horizontal="left"/>
      <protection locked="0"/>
    </xf>
    <xf numFmtId="0" fontId="2" fillId="32" borderId="18" xfId="0" applyFont="1" applyFill="1" applyBorder="1" applyAlignment="1" applyProtection="1">
      <alignment/>
      <protection locked="0"/>
    </xf>
    <xf numFmtId="0" fontId="2" fillId="32" borderId="22" xfId="0" applyFont="1" applyFill="1" applyBorder="1" applyAlignment="1" applyProtection="1">
      <alignment/>
      <protection locked="0"/>
    </xf>
    <xf numFmtId="0" fontId="66" fillId="0" borderId="0" xfId="0" applyFont="1" applyAlignment="1" applyProtection="1">
      <alignment horizontal="right"/>
      <protection locked="0"/>
    </xf>
    <xf numFmtId="0" fontId="2" fillId="0" borderId="0" xfId="0" applyFont="1" applyAlignment="1" applyProtection="1">
      <alignment horizontal="left"/>
      <protection locked="0"/>
    </xf>
    <xf numFmtId="0" fontId="2" fillId="0" borderId="0" xfId="0" applyFont="1" applyAlignment="1" applyProtection="1">
      <alignment/>
      <protection locked="0"/>
    </xf>
    <xf numFmtId="0" fontId="2" fillId="0" borderId="0" xfId="0" applyFont="1" applyAlignment="1" applyProtection="1">
      <alignment/>
      <protection locked="0"/>
    </xf>
    <xf numFmtId="0" fontId="2" fillId="0" borderId="0" xfId="0" applyFont="1" applyFill="1" applyAlignment="1" applyProtection="1">
      <alignment horizontal="left"/>
      <protection locked="0"/>
    </xf>
    <xf numFmtId="41" fontId="2" fillId="0" borderId="0" xfId="34" applyFont="1" applyFill="1" applyAlignment="1" applyProtection="1">
      <alignment horizontal="left"/>
      <protection locked="0"/>
    </xf>
    <xf numFmtId="0" fontId="73" fillId="0" borderId="0" xfId="0" applyFont="1" applyFill="1" applyAlignment="1" applyProtection="1">
      <alignment/>
      <protection locked="0"/>
    </xf>
    <xf numFmtId="9" fontId="3" fillId="0" borderId="13" xfId="0" applyNumberFormat="1" applyFont="1" applyFill="1" applyBorder="1" applyAlignment="1" applyProtection="1">
      <alignment/>
      <protection/>
    </xf>
    <xf numFmtId="0" fontId="2" fillId="0" borderId="18" xfId="0" applyFont="1" applyBorder="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3" fillId="0" borderId="0" xfId="0" applyFont="1" applyAlignment="1" applyProtection="1">
      <alignment horizontal="left"/>
      <protection locked="0"/>
    </xf>
    <xf numFmtId="0" fontId="7" fillId="0" borderId="0" xfId="0" applyFont="1" applyFill="1" applyBorder="1" applyAlignment="1" applyProtection="1">
      <alignment horizontal="left" vertical="center" wrapText="1"/>
      <protection locked="0"/>
    </xf>
    <xf numFmtId="41" fontId="4" fillId="32" borderId="23" xfId="34" applyFont="1" applyFill="1" applyBorder="1" applyAlignment="1" applyProtection="1">
      <alignment horizontal="center" wrapText="1"/>
      <protection locked="0"/>
    </xf>
    <xf numFmtId="41" fontId="4" fillId="32" borderId="24" xfId="34" applyFont="1" applyFill="1" applyBorder="1" applyAlignment="1" applyProtection="1">
      <alignment horizontal="center" wrapText="1"/>
      <protection locked="0"/>
    </xf>
    <xf numFmtId="41" fontId="4" fillId="32" borderId="25" xfId="34" applyFont="1" applyFill="1" applyBorder="1" applyAlignment="1" applyProtection="1">
      <alignment horizontal="center" wrapText="1"/>
      <protection locked="0"/>
    </xf>
    <xf numFmtId="0" fontId="2" fillId="0" borderId="0" xfId="0" applyFont="1" applyAlignment="1" applyProtection="1">
      <alignment horizontal="left"/>
      <protection locked="0"/>
    </xf>
    <xf numFmtId="0" fontId="8" fillId="0" borderId="0" xfId="0" applyFont="1" applyAlignment="1" applyProtection="1">
      <alignment horizontal="left"/>
      <protection/>
    </xf>
    <xf numFmtId="0" fontId="8" fillId="0" borderId="0" xfId="0" applyFont="1" applyAlignment="1">
      <alignment horizontal="left"/>
    </xf>
    <xf numFmtId="0" fontId="7" fillId="0" borderId="0" xfId="0" applyFont="1" applyFill="1" applyBorder="1" applyAlignment="1">
      <alignment horizontal="left" vertical="center"/>
    </xf>
    <xf numFmtId="0" fontId="2" fillId="0" borderId="0" xfId="0" applyFont="1" applyAlignment="1">
      <alignment horizontal="center"/>
    </xf>
    <xf numFmtId="0" fontId="3" fillId="0" borderId="0" xfId="0" applyFont="1" applyFill="1" applyBorder="1" applyAlignment="1">
      <alignment horizontal="left" vertical="center" wrapText="1"/>
    </xf>
    <xf numFmtId="9" fontId="4" fillId="0" borderId="17" xfId="0" applyNumberFormat="1" applyFont="1" applyFill="1" applyBorder="1" applyAlignment="1" applyProtection="1">
      <alignment wrapText="1"/>
      <protection/>
    </xf>
    <xf numFmtId="9" fontId="4" fillId="0" borderId="13" xfId="0" applyNumberFormat="1" applyFont="1" applyFill="1" applyBorder="1" applyAlignment="1" applyProtection="1">
      <alignment/>
      <protection/>
    </xf>
    <xf numFmtId="0" fontId="74" fillId="22" borderId="26" xfId="0" applyFont="1" applyFill="1" applyBorder="1" applyAlignment="1" applyProtection="1">
      <alignment horizontal="center" vertical="top" wrapText="1"/>
      <protection locked="0"/>
    </xf>
    <xf numFmtId="0" fontId="74" fillId="22" borderId="27" xfId="0" applyFont="1" applyFill="1" applyBorder="1" applyAlignment="1" applyProtection="1">
      <alignment horizontal="center" vertical="top" wrapText="1"/>
      <protection locked="0"/>
    </xf>
    <xf numFmtId="0" fontId="74" fillId="22" borderId="28" xfId="0" applyFont="1" applyFill="1" applyBorder="1" applyAlignment="1" applyProtection="1">
      <alignment horizontal="center" vertical="top" wrapText="1"/>
      <protection locked="0"/>
    </xf>
    <xf numFmtId="0" fontId="74" fillId="22" borderId="29" xfId="0" applyFont="1" applyFill="1" applyBorder="1" applyAlignment="1" applyProtection="1">
      <alignment horizontal="center" vertical="top" wrapText="1"/>
      <protection locked="0"/>
    </xf>
    <xf numFmtId="0" fontId="74" fillId="22" borderId="30" xfId="0" applyFont="1" applyFill="1" applyBorder="1" applyAlignment="1" applyProtection="1">
      <alignment horizontal="center" vertical="top" wrapText="1"/>
      <protection locked="0"/>
    </xf>
    <xf numFmtId="0" fontId="74" fillId="22" borderId="31" xfId="0" applyFont="1" applyFill="1" applyBorder="1" applyAlignment="1" applyProtection="1">
      <alignment horizontal="center" vertical="top" wrapText="1"/>
      <protection locked="0"/>
    </xf>
    <xf numFmtId="9" fontId="75" fillId="22" borderId="17" xfId="0" applyNumberFormat="1" applyFont="1" applyFill="1" applyBorder="1" applyAlignment="1" applyProtection="1">
      <alignment wrapText="1"/>
      <protection locked="0"/>
    </xf>
    <xf numFmtId="9" fontId="75" fillId="22" borderId="13" xfId="0" applyNumberFormat="1" applyFont="1" applyFill="1" applyBorder="1" applyAlignment="1" applyProtection="1">
      <alignment/>
      <protection locked="0"/>
    </xf>
    <xf numFmtId="0" fontId="2" fillId="22" borderId="21" xfId="0" applyFont="1" applyFill="1" applyBorder="1" applyAlignment="1" applyProtection="1">
      <alignment horizontal="left"/>
      <protection locked="0"/>
    </xf>
    <xf numFmtId="41" fontId="4" fillId="22" borderId="23" xfId="34" applyFont="1" applyFill="1" applyBorder="1" applyAlignment="1" applyProtection="1">
      <alignment horizontal="center" wrapText="1"/>
      <protection locked="0"/>
    </xf>
    <xf numFmtId="0" fontId="2" fillId="22" borderId="18" xfId="0" applyFont="1" applyFill="1" applyBorder="1" applyAlignment="1" applyProtection="1">
      <alignment/>
      <protection locked="0"/>
    </xf>
    <xf numFmtId="41" fontId="4" fillId="22" borderId="24" xfId="34" applyFont="1" applyFill="1" applyBorder="1" applyAlignment="1" applyProtection="1">
      <alignment horizontal="center" wrapText="1"/>
      <protection locked="0"/>
    </xf>
    <xf numFmtId="0" fontId="2" fillId="22" borderId="22" xfId="0" applyFont="1" applyFill="1" applyBorder="1" applyAlignment="1" applyProtection="1">
      <alignment/>
      <protection locked="0"/>
    </xf>
    <xf numFmtId="41" fontId="3" fillId="22" borderId="32" xfId="34" applyFont="1" applyFill="1" applyBorder="1" applyAlignment="1" applyProtection="1">
      <alignment/>
      <protection locked="0"/>
    </xf>
    <xf numFmtId="41" fontId="4" fillId="22" borderId="25" xfId="34" applyFont="1" applyFill="1" applyBorder="1" applyAlignment="1" applyProtection="1">
      <alignment horizontal="center" wrapText="1"/>
      <protection locked="0"/>
    </xf>
    <xf numFmtId="41" fontId="68" fillId="22" borderId="33" xfId="34" applyFont="1" applyFill="1" applyBorder="1" applyAlignment="1" applyProtection="1">
      <alignment horizontal="left"/>
      <protection locked="0"/>
    </xf>
    <xf numFmtId="41" fontId="68" fillId="22" borderId="10" xfId="34" applyFont="1" applyFill="1" applyBorder="1" applyAlignment="1" applyProtection="1">
      <alignment/>
      <protection locked="0"/>
    </xf>
    <xf numFmtId="41" fontId="68" fillId="22" borderId="32" xfId="34" applyFont="1" applyFill="1" applyBorder="1" applyAlignment="1" applyProtection="1">
      <alignment/>
      <protection locked="0"/>
    </xf>
    <xf numFmtId="41" fontId="68" fillId="22" borderId="11" xfId="34" applyFont="1" applyFill="1" applyBorder="1" applyAlignment="1" applyProtection="1">
      <alignment horizontal="center" vertical="center" wrapText="1"/>
      <protection locked="0"/>
    </xf>
    <xf numFmtId="0" fontId="74" fillId="22" borderId="26" xfId="0" applyFont="1" applyFill="1" applyBorder="1" applyAlignment="1" applyProtection="1">
      <alignment horizontal="left" vertical="top" wrapText="1"/>
      <protection locked="0"/>
    </xf>
    <xf numFmtId="0" fontId="74" fillId="22" borderId="27" xfId="0" applyFont="1" applyFill="1" applyBorder="1" applyAlignment="1" applyProtection="1">
      <alignment horizontal="left" vertical="top" wrapText="1"/>
      <protection locked="0"/>
    </xf>
    <xf numFmtId="0" fontId="74" fillId="22" borderId="28" xfId="0" applyFont="1" applyFill="1" applyBorder="1" applyAlignment="1" applyProtection="1">
      <alignment horizontal="left" vertical="top" wrapText="1"/>
      <protection locked="0"/>
    </xf>
    <xf numFmtId="0" fontId="74" fillId="22" borderId="29" xfId="0" applyFont="1" applyFill="1" applyBorder="1" applyAlignment="1" applyProtection="1">
      <alignment horizontal="left" vertical="top" wrapText="1"/>
      <protection locked="0"/>
    </xf>
    <xf numFmtId="0" fontId="74" fillId="22" borderId="30" xfId="0" applyFont="1" applyFill="1" applyBorder="1" applyAlignment="1" applyProtection="1">
      <alignment horizontal="left" vertical="top" wrapText="1"/>
      <protection locked="0"/>
    </xf>
    <xf numFmtId="0" fontId="74" fillId="22" borderId="31" xfId="0" applyFont="1" applyFill="1" applyBorder="1" applyAlignment="1" applyProtection="1">
      <alignment horizontal="left" vertical="top" wrapText="1"/>
      <protection locked="0"/>
    </xf>
    <xf numFmtId="0" fontId="2" fillId="0" borderId="18" xfId="0" applyFont="1" applyFill="1" applyBorder="1" applyAlignment="1">
      <alignment horizontal="right" vertical="center" wrapText="1"/>
    </xf>
    <xf numFmtId="0" fontId="2" fillId="0" borderId="20" xfId="0" applyFont="1" applyFill="1" applyBorder="1" applyAlignment="1">
      <alignment horizontal="right" vertical="center" wrapText="1"/>
    </xf>
    <xf numFmtId="0" fontId="2" fillId="22" borderId="34" xfId="0" applyFont="1" applyFill="1" applyBorder="1" applyAlignment="1" applyProtection="1">
      <alignment horizontal="left"/>
      <protection locked="0"/>
    </xf>
    <xf numFmtId="41" fontId="3" fillId="22" borderId="35" xfId="34" applyFont="1" applyFill="1" applyBorder="1" applyAlignment="1" applyProtection="1">
      <alignment horizontal="left"/>
      <protection locked="0"/>
    </xf>
    <xf numFmtId="41" fontId="3" fillId="22" borderId="11" xfId="34" applyFont="1" applyFill="1" applyBorder="1" applyAlignment="1" applyProtection="1">
      <alignment/>
      <protection locked="0"/>
    </xf>
    <xf numFmtId="0" fontId="3" fillId="0" borderId="0" xfId="0" applyFont="1" applyAlignment="1" applyProtection="1">
      <alignment horizontal="center"/>
      <protection locked="0"/>
    </xf>
    <xf numFmtId="0" fontId="4" fillId="0" borderId="0" xfId="0" applyFont="1" applyBorder="1" applyAlignment="1">
      <alignment horizontal="right"/>
    </xf>
    <xf numFmtId="0" fontId="3" fillId="0" borderId="16"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6" borderId="12" xfId="0" applyFont="1" applyFill="1" applyBorder="1" applyAlignment="1" applyProtection="1">
      <alignment horizontal="left" vertical="center" wrapText="1"/>
      <protection/>
    </xf>
    <xf numFmtId="0" fontId="3" fillId="0" borderId="12" xfId="0" applyFont="1" applyFill="1" applyBorder="1" applyAlignment="1" applyProtection="1">
      <alignment vertical="center" wrapText="1"/>
      <protection/>
    </xf>
    <xf numFmtId="0" fontId="3" fillId="0" borderId="36" xfId="0" applyFont="1" applyFill="1" applyBorder="1" applyAlignment="1" applyProtection="1">
      <alignment vertical="center" wrapText="1"/>
      <protection/>
    </xf>
    <xf numFmtId="0" fontId="3" fillId="0" borderId="14" xfId="0" applyFont="1" applyFill="1" applyBorder="1" applyAlignment="1" applyProtection="1">
      <alignment vertical="center" wrapText="1"/>
      <protection/>
    </xf>
    <xf numFmtId="0" fontId="4" fillId="0" borderId="0" xfId="0" applyFont="1" applyFill="1" applyBorder="1" applyAlignment="1" applyProtection="1">
      <alignment horizontal="center"/>
      <protection/>
    </xf>
    <xf numFmtId="0" fontId="69" fillId="0" borderId="0" xfId="0" applyFont="1" applyBorder="1" applyAlignment="1" applyProtection="1">
      <alignment horizontal="left"/>
      <protection/>
    </xf>
    <xf numFmtId="0" fontId="70" fillId="0" borderId="0" xfId="0" applyFont="1" applyBorder="1" applyAlignment="1" applyProtection="1">
      <alignment horizontal="left"/>
      <protection/>
    </xf>
    <xf numFmtId="41" fontId="6" fillId="0" borderId="0" xfId="34" applyFont="1" applyBorder="1" applyAlignment="1" applyProtection="1">
      <alignment/>
      <protection/>
    </xf>
    <xf numFmtId="0" fontId="69" fillId="0" borderId="0" xfId="0" applyFont="1" applyBorder="1" applyAlignment="1" applyProtection="1">
      <alignment/>
      <protection/>
    </xf>
    <xf numFmtId="0" fontId="7" fillId="0" borderId="0" xfId="0" applyFont="1" applyFill="1" applyBorder="1" applyAlignment="1" applyProtection="1">
      <alignment vertical="center"/>
      <protection/>
    </xf>
    <xf numFmtId="41" fontId="68" fillId="32" borderId="33" xfId="34" applyFont="1" applyFill="1" applyBorder="1" applyAlignment="1" applyProtection="1">
      <alignment horizontal="left"/>
      <protection locked="0"/>
    </xf>
    <xf numFmtId="41" fontId="68" fillId="32" borderId="32" xfId="34" applyFont="1" applyFill="1" applyBorder="1" applyAlignment="1" applyProtection="1">
      <alignment/>
      <protection locked="0"/>
    </xf>
    <xf numFmtId="0" fontId="3" fillId="0" borderId="12" xfId="0" applyFont="1" applyBorder="1" applyAlignment="1" applyProtection="1">
      <alignment horizontal="left" vertical="center" wrapText="1"/>
      <protection/>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9"/>
    <pageSetUpPr fitToPage="1"/>
  </sheetPr>
  <dimension ref="B1:F23"/>
  <sheetViews>
    <sheetView zoomScalePageLayoutView="0" workbookViewId="0" topLeftCell="B1">
      <selection activeCell="C7" sqref="C7"/>
    </sheetView>
  </sheetViews>
  <sheetFormatPr defaultColWidth="9.00390625" defaultRowHeight="16.5"/>
  <cols>
    <col min="1" max="1" width="3.50390625" style="30" customWidth="1"/>
    <col min="2" max="2" width="29.25390625" style="30" customWidth="1"/>
    <col min="3" max="3" width="13.75390625" style="27" customWidth="1"/>
    <col min="4" max="4" width="9.25390625" style="27" customWidth="1"/>
    <col min="5" max="5" width="13.625" style="28" customWidth="1"/>
    <col min="6" max="6" width="41.50390625" style="30" customWidth="1"/>
    <col min="7" max="16384" width="9.00390625" style="30" customWidth="1"/>
  </cols>
  <sheetData>
    <row r="1" spans="2:6" ht="36" customHeight="1">
      <c r="B1" s="26" t="s">
        <v>34</v>
      </c>
      <c r="F1" s="29" t="s">
        <v>32</v>
      </c>
    </row>
    <row r="2" spans="2:6" ht="18.75" customHeight="1">
      <c r="B2" s="82" t="s">
        <v>4</v>
      </c>
      <c r="C2" s="82"/>
      <c r="D2" s="82"/>
      <c r="E2" s="82"/>
      <c r="F2" s="82"/>
    </row>
    <row r="3" spans="2:6" ht="22.5" customHeight="1">
      <c r="B3" s="82" t="s">
        <v>15</v>
      </c>
      <c r="C3" s="82"/>
      <c r="D3" s="82"/>
      <c r="E3" s="82"/>
      <c r="F3" s="82"/>
    </row>
    <row r="4" spans="2:5" ht="26.25" customHeight="1">
      <c r="B4" s="83" t="s">
        <v>7</v>
      </c>
      <c r="C4" s="83"/>
      <c r="D4" s="30" t="s">
        <v>37</v>
      </c>
      <c r="E4" s="32"/>
    </row>
    <row r="5" spans="2:6" ht="26.25" customHeight="1">
      <c r="B5" s="83" t="s">
        <v>6</v>
      </c>
      <c r="C5" s="83"/>
      <c r="D5" s="83"/>
      <c r="E5" s="83"/>
      <c r="F5" s="83"/>
    </row>
    <row r="6" spans="2:6" s="36" customFormat="1" ht="26.25" customHeight="1" thickBot="1">
      <c r="B6" s="33" t="s">
        <v>30</v>
      </c>
      <c r="C6" s="33"/>
      <c r="D6" s="33"/>
      <c r="E6" s="34" t="s">
        <v>8</v>
      </c>
      <c r="F6" s="35" t="s">
        <v>57</v>
      </c>
    </row>
    <row r="7" spans="2:6" ht="26.25" customHeight="1" thickBot="1" thickTop="1">
      <c r="B7" s="68" t="s">
        <v>5</v>
      </c>
      <c r="C7" s="140">
        <v>1500000</v>
      </c>
      <c r="D7" s="85" t="s">
        <v>29</v>
      </c>
      <c r="E7" s="96" t="s">
        <v>9</v>
      </c>
      <c r="F7" s="97"/>
    </row>
    <row r="8" spans="2:6" ht="26.25" customHeight="1" thickTop="1">
      <c r="B8" s="69" t="s">
        <v>11</v>
      </c>
      <c r="C8" s="37">
        <v>90000</v>
      </c>
      <c r="D8" s="86"/>
      <c r="E8" s="98"/>
      <c r="F8" s="99"/>
    </row>
    <row r="9" spans="2:6" ht="26.25" customHeight="1" thickBot="1">
      <c r="B9" s="70" t="s">
        <v>48</v>
      </c>
      <c r="C9" s="141">
        <v>50000</v>
      </c>
      <c r="D9" s="87"/>
      <c r="E9" s="100"/>
      <c r="F9" s="101"/>
    </row>
    <row r="10" spans="2:6" s="27" customFormat="1" ht="24.75" customHeight="1">
      <c r="B10" s="53" t="s">
        <v>0</v>
      </c>
      <c r="C10" s="63" t="s">
        <v>1</v>
      </c>
      <c r="D10" s="63"/>
      <c r="E10" s="62" t="s">
        <v>2</v>
      </c>
      <c r="F10" s="128" t="s">
        <v>3</v>
      </c>
    </row>
    <row r="11" spans="2:6" s="27" customFormat="1" ht="40.5" customHeight="1">
      <c r="B11" s="54" t="s">
        <v>10</v>
      </c>
      <c r="C11" s="64"/>
      <c r="D11" s="64"/>
      <c r="E11" s="48">
        <f>ROUND(C7*9%,0)</f>
        <v>135000</v>
      </c>
      <c r="F11" s="129"/>
    </row>
    <row r="12" spans="2:6" s="27" customFormat="1" ht="40.5" customHeight="1">
      <c r="B12" s="54" t="s">
        <v>12</v>
      </c>
      <c r="C12" s="64"/>
      <c r="D12" s="64"/>
      <c r="E12" s="48">
        <f>IF((E11-C8)&lt;0,0,(E11-C8))</f>
        <v>45000</v>
      </c>
      <c r="F12" s="129"/>
    </row>
    <row r="13" spans="2:6" s="27" customFormat="1" ht="40.5" customHeight="1">
      <c r="B13" s="55" t="s">
        <v>13</v>
      </c>
      <c r="C13" s="65"/>
      <c r="D13" s="65"/>
      <c r="E13" s="49">
        <f>IF((C9-E12)&lt;0,0,(C9-E12))</f>
        <v>5000</v>
      </c>
      <c r="F13" s="130" t="s">
        <v>14</v>
      </c>
    </row>
    <row r="14" spans="2:6" s="38" customFormat="1" ht="45" customHeight="1">
      <c r="B14" s="56" t="s">
        <v>16</v>
      </c>
      <c r="C14" s="60">
        <v>0.5</v>
      </c>
      <c r="D14" s="60"/>
      <c r="E14" s="50">
        <f>IF(E13&gt;20000,ROUND(E13*50%,0),E13)</f>
        <v>5000</v>
      </c>
      <c r="F14" s="131" t="s">
        <v>25</v>
      </c>
    </row>
    <row r="15" spans="2:6" s="38" customFormat="1" ht="68.25" customHeight="1">
      <c r="B15" s="57" t="s">
        <v>24</v>
      </c>
      <c r="C15" s="61">
        <v>0.5</v>
      </c>
      <c r="D15" s="61"/>
      <c r="E15" s="51">
        <f>E13-E14</f>
        <v>0</v>
      </c>
      <c r="F15" s="132" t="s">
        <v>26</v>
      </c>
    </row>
    <row r="16" spans="2:6" s="38" customFormat="1" ht="56.25" customHeight="1">
      <c r="B16" s="58" t="s">
        <v>27</v>
      </c>
      <c r="C16" s="94"/>
      <c r="D16" s="102">
        <v>0.4</v>
      </c>
      <c r="E16" s="51">
        <f>ROUND(E15*0.4,0)</f>
        <v>0</v>
      </c>
      <c r="F16" s="132" t="s">
        <v>23</v>
      </c>
    </row>
    <row r="17" spans="2:6" s="38" customFormat="1" ht="56.25" customHeight="1" thickBot="1">
      <c r="B17" s="59" t="s">
        <v>28</v>
      </c>
      <c r="C17" s="95"/>
      <c r="D17" s="103">
        <v>0.1</v>
      </c>
      <c r="E17" s="52">
        <f>E15-E16</f>
        <v>0</v>
      </c>
      <c r="F17" s="133" t="s">
        <v>18</v>
      </c>
    </row>
    <row r="18" spans="2:6" ht="96.75" customHeight="1" thickTop="1">
      <c r="B18" s="84" t="s">
        <v>35</v>
      </c>
      <c r="C18" s="84"/>
      <c r="D18" s="84"/>
      <c r="E18" s="84"/>
      <c r="F18" s="84"/>
    </row>
    <row r="19" spans="2:6" s="38" customFormat="1" ht="16.5">
      <c r="B19" s="89" t="s">
        <v>44</v>
      </c>
      <c r="C19" s="89"/>
      <c r="D19" s="89"/>
      <c r="E19" s="89"/>
      <c r="F19" s="89"/>
    </row>
    <row r="20" spans="2:6" ht="16.5">
      <c r="B20" s="134"/>
      <c r="C20" s="135"/>
      <c r="D20" s="136"/>
      <c r="E20" s="137"/>
      <c r="F20" s="138" t="s">
        <v>42</v>
      </c>
    </row>
    <row r="21" spans="2:6" ht="12" customHeight="1">
      <c r="B21" s="134"/>
      <c r="C21" s="139"/>
      <c r="D21" s="139"/>
      <c r="E21" s="139"/>
      <c r="F21" s="139"/>
    </row>
    <row r="22" spans="2:6" s="47" customFormat="1" ht="16.5">
      <c r="B22" s="45"/>
      <c r="C22" s="46"/>
      <c r="D22" s="46"/>
      <c r="E22" s="46"/>
      <c r="F22" s="46"/>
    </row>
    <row r="23" spans="2:5" ht="16.5">
      <c r="B23" s="39"/>
      <c r="E23" s="30"/>
    </row>
  </sheetData>
  <sheetProtection password="CD19" sheet="1" formatCells="0" selectLockedCells="1"/>
  <protectedRanges>
    <protectedRange sqref="C7:D9" name="範圍1"/>
  </protectedRanges>
  <mergeCells count="9">
    <mergeCell ref="B20:B21"/>
    <mergeCell ref="E7:F9"/>
    <mergeCell ref="B19:F19"/>
    <mergeCell ref="B2:F2"/>
    <mergeCell ref="B3:F3"/>
    <mergeCell ref="B5:F5"/>
    <mergeCell ref="B18:F18"/>
    <mergeCell ref="D7:D9"/>
    <mergeCell ref="B4:C4"/>
  </mergeCells>
  <printOptions horizontalCentered="1"/>
  <pageMargins left="0" right="0" top="0.5905511811023623" bottom="0" header="0.5118110236220472" footer="0.5118110236220472"/>
  <pageSetup fitToHeight="1" fitToWidth="1" horizontalDpi="600" verticalDpi="600" orientation="portrait" paperSize="9" scale="91" r:id="rId3"/>
  <legacyDrawing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B1:F22"/>
  <sheetViews>
    <sheetView zoomScalePageLayoutView="0" workbookViewId="0" topLeftCell="A7">
      <selection activeCell="C12" sqref="C12"/>
    </sheetView>
  </sheetViews>
  <sheetFormatPr defaultColWidth="9.00390625" defaultRowHeight="16.5"/>
  <cols>
    <col min="1" max="1" width="3.50390625" style="30" customWidth="1"/>
    <col min="2" max="2" width="35.00390625" style="30" customWidth="1"/>
    <col min="3" max="3" width="13.75390625" style="27" customWidth="1"/>
    <col min="4" max="4" width="7.125" style="28" customWidth="1"/>
    <col min="5" max="5" width="17.25390625" style="30" customWidth="1"/>
    <col min="6" max="6" width="36.125" style="30" customWidth="1"/>
    <col min="7" max="16384" width="9.00390625" style="30" customWidth="1"/>
  </cols>
  <sheetData>
    <row r="1" spans="2:6" ht="29.25" customHeight="1">
      <c r="B1" s="26" t="s">
        <v>33</v>
      </c>
      <c r="F1" s="71" t="s">
        <v>57</v>
      </c>
    </row>
    <row r="2" spans="2:5" ht="18.75" customHeight="1">
      <c r="B2" s="82" t="s">
        <v>4</v>
      </c>
      <c r="C2" s="82"/>
      <c r="D2" s="82"/>
      <c r="E2" s="82"/>
    </row>
    <row r="3" spans="2:5" ht="22.5" customHeight="1">
      <c r="B3" s="82" t="s">
        <v>21</v>
      </c>
      <c r="C3" s="82"/>
      <c r="D3" s="82"/>
      <c r="E3" s="82"/>
    </row>
    <row r="4" spans="2:5" ht="26.25" customHeight="1">
      <c r="B4" s="88" t="s">
        <v>7</v>
      </c>
      <c r="C4" s="88"/>
      <c r="D4" s="73" t="s">
        <v>37</v>
      </c>
      <c r="E4" s="74"/>
    </row>
    <row r="5" spans="2:5" ht="26.25" customHeight="1">
      <c r="B5" s="88" t="s">
        <v>6</v>
      </c>
      <c r="C5" s="88"/>
      <c r="D5" s="88"/>
      <c r="E5" s="88"/>
    </row>
    <row r="6" spans="2:6" s="36" customFormat="1" ht="26.25" customHeight="1" thickBot="1">
      <c r="B6" s="75" t="s">
        <v>30</v>
      </c>
      <c r="C6" s="75"/>
      <c r="D6" s="75"/>
      <c r="E6" s="76" t="s">
        <v>8</v>
      </c>
      <c r="F6" s="35"/>
    </row>
    <row r="7" spans="2:6" ht="41.25" customHeight="1" thickBot="1" thickTop="1">
      <c r="B7" s="104" t="s">
        <v>45</v>
      </c>
      <c r="C7" s="111">
        <v>1500000</v>
      </c>
      <c r="D7" s="105" t="s">
        <v>29</v>
      </c>
      <c r="E7" s="115" t="s">
        <v>55</v>
      </c>
      <c r="F7" s="116"/>
    </row>
    <row r="8" spans="2:6" ht="26.25" customHeight="1" thickTop="1">
      <c r="B8" s="106" t="s">
        <v>11</v>
      </c>
      <c r="C8" s="112">
        <v>80000</v>
      </c>
      <c r="D8" s="107"/>
      <c r="E8" s="117"/>
      <c r="F8" s="118"/>
    </row>
    <row r="9" spans="2:6" ht="26.25" customHeight="1" thickBot="1">
      <c r="B9" s="108" t="s">
        <v>48</v>
      </c>
      <c r="C9" s="113">
        <v>15000</v>
      </c>
      <c r="D9" s="110"/>
      <c r="E9" s="119"/>
      <c r="F9" s="120"/>
    </row>
    <row r="10" spans="2:6" s="27" customFormat="1" ht="22.5" customHeight="1">
      <c r="B10" s="53" t="s">
        <v>0</v>
      </c>
      <c r="C10" s="63" t="s">
        <v>1</v>
      </c>
      <c r="D10" s="63"/>
      <c r="E10" s="62" t="s">
        <v>2</v>
      </c>
      <c r="F10" s="128" t="s">
        <v>3</v>
      </c>
    </row>
    <row r="11" spans="2:6" s="27" customFormat="1" ht="33" customHeight="1">
      <c r="B11" s="54" t="s">
        <v>46</v>
      </c>
      <c r="C11" s="64"/>
      <c r="D11" s="64"/>
      <c r="E11" s="114">
        <v>1200</v>
      </c>
      <c r="F11" s="142" t="s">
        <v>47</v>
      </c>
    </row>
    <row r="12" spans="2:6" s="27" customFormat="1" ht="40.5" customHeight="1">
      <c r="B12" s="55" t="s">
        <v>13</v>
      </c>
      <c r="C12" s="65"/>
      <c r="D12" s="65"/>
      <c r="E12" s="49">
        <f>IF((C9-E11)&lt;0,0,(C9-E11))</f>
        <v>13800</v>
      </c>
      <c r="F12" s="130" t="s">
        <v>14</v>
      </c>
    </row>
    <row r="13" spans="2:6" s="38" customFormat="1" ht="35.25" customHeight="1">
      <c r="B13" s="56" t="s">
        <v>16</v>
      </c>
      <c r="C13" s="60">
        <v>0.5</v>
      </c>
      <c r="D13" s="60"/>
      <c r="E13" s="50">
        <f>IF(E12&gt;20000,ROUND(E12*50%,0),E12)</f>
        <v>13800</v>
      </c>
      <c r="F13" s="131" t="s">
        <v>25</v>
      </c>
    </row>
    <row r="14" spans="2:6" s="38" customFormat="1" ht="70.5" customHeight="1">
      <c r="B14" s="57" t="s">
        <v>24</v>
      </c>
      <c r="C14" s="61">
        <v>0.5</v>
      </c>
      <c r="D14" s="61"/>
      <c r="E14" s="51">
        <f>E12-E13</f>
        <v>0</v>
      </c>
      <c r="F14" s="132" t="s">
        <v>26</v>
      </c>
    </row>
    <row r="15" spans="2:6" s="38" customFormat="1" ht="30.75" customHeight="1">
      <c r="B15" s="58" t="s">
        <v>27</v>
      </c>
      <c r="C15" s="61"/>
      <c r="D15" s="102">
        <v>0.4</v>
      </c>
      <c r="E15" s="51">
        <f>ROUND(E14*0.4,0)</f>
        <v>0</v>
      </c>
      <c r="F15" s="132" t="s">
        <v>23</v>
      </c>
    </row>
    <row r="16" spans="2:6" s="38" customFormat="1" ht="33.75" customHeight="1" thickBot="1">
      <c r="B16" s="59" t="s">
        <v>28</v>
      </c>
      <c r="C16" s="78"/>
      <c r="D16" s="103">
        <v>0.1</v>
      </c>
      <c r="E16" s="52">
        <f>E14-E15</f>
        <v>0</v>
      </c>
      <c r="F16" s="133" t="s">
        <v>18</v>
      </c>
    </row>
    <row r="17" spans="2:6" ht="96.75" customHeight="1" thickTop="1">
      <c r="B17" s="84" t="s">
        <v>35</v>
      </c>
      <c r="C17" s="84"/>
      <c r="D17" s="84"/>
      <c r="E17" s="84"/>
      <c r="F17" s="84"/>
    </row>
    <row r="18" spans="2:6" s="38" customFormat="1" ht="16.5">
      <c r="B18" s="89" t="s">
        <v>40</v>
      </c>
      <c r="C18" s="89"/>
      <c r="D18" s="89"/>
      <c r="E18" s="89"/>
      <c r="F18" s="89"/>
    </row>
    <row r="19" spans="2:6" ht="16.5">
      <c r="B19" s="81"/>
      <c r="C19" s="40"/>
      <c r="D19" s="41"/>
      <c r="E19" s="42"/>
      <c r="F19" s="43" t="s">
        <v>41</v>
      </c>
    </row>
    <row r="20" spans="2:6" ht="12" customHeight="1">
      <c r="B20" s="81"/>
      <c r="C20" s="44"/>
      <c r="D20" s="44"/>
      <c r="E20" s="44"/>
      <c r="F20" s="44"/>
    </row>
    <row r="21" spans="2:6" s="47" customFormat="1" ht="16.5">
      <c r="B21" s="77" t="s">
        <v>39</v>
      </c>
      <c r="C21" s="46"/>
      <c r="D21" s="46"/>
      <c r="E21" s="46"/>
      <c r="F21" s="46"/>
    </row>
    <row r="22" spans="2:4" ht="16.5">
      <c r="B22" s="39"/>
      <c r="D22" s="27"/>
    </row>
  </sheetData>
  <sheetProtection selectLockedCells="1"/>
  <protectedRanges>
    <protectedRange sqref="C7:C9" name="範圍1_2"/>
    <protectedRange sqref="D7:D9" name="範圍1"/>
  </protectedRanges>
  <mergeCells count="9">
    <mergeCell ref="E7:F9"/>
    <mergeCell ref="B4:C4"/>
    <mergeCell ref="B19:B20"/>
    <mergeCell ref="B17:F17"/>
    <mergeCell ref="B18:F18"/>
    <mergeCell ref="B2:E2"/>
    <mergeCell ref="B3:E3"/>
    <mergeCell ref="B5:E5"/>
    <mergeCell ref="D7:D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B1:E20"/>
  <sheetViews>
    <sheetView zoomScalePageLayoutView="0" workbookViewId="0" topLeftCell="A1">
      <selection activeCell="C9" sqref="C9"/>
    </sheetView>
  </sheetViews>
  <sheetFormatPr defaultColWidth="9.00390625" defaultRowHeight="16.5"/>
  <cols>
    <col min="1" max="1" width="1.875" style="1" customWidth="1"/>
    <col min="2" max="2" width="26.875" style="1" customWidth="1"/>
    <col min="3" max="3" width="17.875" style="2" customWidth="1"/>
    <col min="4" max="4" width="23.50390625" style="4" customWidth="1"/>
    <col min="5" max="5" width="33.75390625" style="1" customWidth="1"/>
    <col min="6" max="16384" width="9.00390625" style="1" customWidth="1"/>
  </cols>
  <sheetData>
    <row r="1" spans="2:5" ht="36" customHeight="1">
      <c r="B1" s="3" t="s">
        <v>51</v>
      </c>
      <c r="E1" s="1" t="s">
        <v>52</v>
      </c>
    </row>
    <row r="2" spans="2:5" ht="18.75" customHeight="1">
      <c r="B2" s="92" t="s">
        <v>4</v>
      </c>
      <c r="C2" s="92"/>
      <c r="D2" s="92"/>
      <c r="E2" s="92"/>
    </row>
    <row r="3" spans="2:5" ht="22.5" customHeight="1">
      <c r="B3" s="92" t="s">
        <v>15</v>
      </c>
      <c r="C3" s="92"/>
      <c r="D3" s="92"/>
      <c r="E3" s="92"/>
    </row>
    <row r="4" spans="2:5" ht="27.75" customHeight="1">
      <c r="B4" s="31" t="s">
        <v>31</v>
      </c>
      <c r="C4" s="126"/>
      <c r="D4" s="126"/>
      <c r="E4" s="30" t="s">
        <v>20</v>
      </c>
    </row>
    <row r="5" spans="2:5" ht="27.75" customHeight="1">
      <c r="B5" s="83" t="s">
        <v>6</v>
      </c>
      <c r="C5" s="83"/>
      <c r="D5" s="83"/>
      <c r="E5" s="83"/>
    </row>
    <row r="6" spans="2:5" s="22" customFormat="1" ht="27.75" customHeight="1" thickBot="1">
      <c r="B6" s="33" t="s">
        <v>30</v>
      </c>
      <c r="C6" s="33"/>
      <c r="D6" s="34" t="s">
        <v>8</v>
      </c>
      <c r="E6" s="35" t="s">
        <v>57</v>
      </c>
    </row>
    <row r="7" spans="2:5" ht="27.75" customHeight="1" thickTop="1">
      <c r="B7" s="123" t="s">
        <v>5</v>
      </c>
      <c r="C7" s="124">
        <v>1600000</v>
      </c>
      <c r="D7" s="96" t="s">
        <v>9</v>
      </c>
      <c r="E7" s="97"/>
    </row>
    <row r="8" spans="2:5" ht="27.75" customHeight="1">
      <c r="B8" s="106" t="s">
        <v>11</v>
      </c>
      <c r="C8" s="125">
        <v>60000</v>
      </c>
      <c r="D8" s="98"/>
      <c r="E8" s="99"/>
    </row>
    <row r="9" spans="2:5" ht="27.75" customHeight="1" thickBot="1">
      <c r="B9" s="108" t="s">
        <v>48</v>
      </c>
      <c r="C9" s="109">
        <v>70000</v>
      </c>
      <c r="D9" s="100"/>
      <c r="E9" s="101"/>
    </row>
    <row r="10" spans="2:5" s="2" customFormat="1" ht="24.75" customHeight="1">
      <c r="B10" s="17" t="s">
        <v>0</v>
      </c>
      <c r="C10" s="5" t="s">
        <v>1</v>
      </c>
      <c r="D10" s="6" t="s">
        <v>2</v>
      </c>
      <c r="E10" s="18" t="s">
        <v>3</v>
      </c>
    </row>
    <row r="11" spans="2:5" s="2" customFormat="1" ht="34.5" customHeight="1">
      <c r="B11" s="79" t="s">
        <v>10</v>
      </c>
      <c r="C11" s="8"/>
      <c r="D11" s="9">
        <f>ROUND(C7*9%,0)</f>
        <v>144000</v>
      </c>
      <c r="E11" s="67" t="s">
        <v>50</v>
      </c>
    </row>
    <row r="12" spans="2:5" s="2" customFormat="1" ht="42" customHeight="1">
      <c r="B12" s="79" t="s">
        <v>12</v>
      </c>
      <c r="C12" s="8"/>
      <c r="D12" s="9">
        <f>IF((D11-C8)&lt;0,0,(D11-C8))</f>
        <v>84000</v>
      </c>
      <c r="E12" s="12"/>
    </row>
    <row r="13" spans="2:5" s="2" customFormat="1" ht="41.25" customHeight="1">
      <c r="B13" s="80" t="s">
        <v>13</v>
      </c>
      <c r="C13" s="10"/>
      <c r="D13" s="11">
        <f>IF((C9-D12)&lt;0,0,(C9-D12))</f>
        <v>0</v>
      </c>
      <c r="E13" s="13" t="s">
        <v>14</v>
      </c>
    </row>
    <row r="14" spans="2:5" s="7" customFormat="1" ht="51.75" customHeight="1">
      <c r="B14" s="121" t="s">
        <v>17</v>
      </c>
      <c r="C14" s="24">
        <v>0.1</v>
      </c>
      <c r="D14" s="23">
        <f>IF(D13&gt;20000,ROUND(D13*10%,0),D13)</f>
        <v>0</v>
      </c>
      <c r="E14" s="14" t="s">
        <v>25</v>
      </c>
    </row>
    <row r="15" spans="2:5" s="7" customFormat="1" ht="56.25" customHeight="1" thickBot="1">
      <c r="B15" s="122" t="s">
        <v>56</v>
      </c>
      <c r="C15" s="25">
        <v>0.9</v>
      </c>
      <c r="D15" s="15">
        <f>D13-D14</f>
        <v>0</v>
      </c>
      <c r="E15" s="16" t="s">
        <v>19</v>
      </c>
    </row>
    <row r="16" spans="2:5" ht="51" customHeight="1" thickTop="1">
      <c r="B16" s="93" t="s">
        <v>36</v>
      </c>
      <c r="C16" s="93"/>
      <c r="D16" s="93"/>
      <c r="E16" s="93"/>
    </row>
    <row r="17" spans="2:5" s="7" customFormat="1" ht="16.5">
      <c r="B17" s="90" t="s">
        <v>43</v>
      </c>
      <c r="C17" s="90"/>
      <c r="D17" s="90"/>
      <c r="E17" s="90"/>
    </row>
    <row r="18" spans="2:4" ht="16.5">
      <c r="B18" s="19"/>
      <c r="C18" s="20"/>
      <c r="D18" s="21" t="s">
        <v>59</v>
      </c>
    </row>
    <row r="19" spans="2:5" ht="20.25" customHeight="1">
      <c r="B19" s="91"/>
      <c r="C19" s="91"/>
      <c r="D19" s="91"/>
      <c r="E19" s="91"/>
    </row>
    <row r="20" ht="16.5">
      <c r="D20" s="1"/>
    </row>
  </sheetData>
  <sheetProtection password="CD19" sheet="1" selectLockedCells="1"/>
  <protectedRanges>
    <protectedRange sqref="C7:C9" name="範圍1"/>
  </protectedRanges>
  <mergeCells count="8">
    <mergeCell ref="B17:E17"/>
    <mergeCell ref="B19:E19"/>
    <mergeCell ref="B2:E2"/>
    <mergeCell ref="B3:E3"/>
    <mergeCell ref="B5:E5"/>
    <mergeCell ref="B16:E16"/>
    <mergeCell ref="C4:D4"/>
    <mergeCell ref="D7:E9"/>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B1:E20"/>
  <sheetViews>
    <sheetView tabSelected="1" zoomScalePageLayoutView="0" workbookViewId="0" topLeftCell="A4">
      <selection activeCell="B5" sqref="B5:E5"/>
    </sheetView>
  </sheetViews>
  <sheetFormatPr defaultColWidth="9.00390625" defaultRowHeight="16.5"/>
  <cols>
    <col min="1" max="1" width="1.875" style="1" customWidth="1"/>
    <col min="2" max="2" width="26.875" style="1" customWidth="1"/>
    <col min="3" max="3" width="17.875" style="2" customWidth="1"/>
    <col min="4" max="4" width="23.50390625" style="4" customWidth="1"/>
    <col min="5" max="5" width="33.75390625" style="1" customWidth="1"/>
    <col min="6" max="16384" width="9.00390625" style="1" customWidth="1"/>
  </cols>
  <sheetData>
    <row r="1" spans="2:5" ht="36" customHeight="1">
      <c r="B1" s="3" t="s">
        <v>51</v>
      </c>
      <c r="E1" s="1" t="s">
        <v>58</v>
      </c>
    </row>
    <row r="2" spans="2:5" ht="18.75" customHeight="1">
      <c r="B2" s="92" t="s">
        <v>4</v>
      </c>
      <c r="C2" s="92"/>
      <c r="D2" s="92"/>
      <c r="E2" s="92"/>
    </row>
    <row r="3" spans="2:5" ht="22.5" customHeight="1">
      <c r="B3" s="92" t="s">
        <v>15</v>
      </c>
      <c r="C3" s="92"/>
      <c r="D3" s="92"/>
      <c r="E3" s="92"/>
    </row>
    <row r="4" spans="2:5" ht="27.75" customHeight="1">
      <c r="B4" s="72" t="s">
        <v>31</v>
      </c>
      <c r="C4" s="82"/>
      <c r="D4" s="82"/>
      <c r="E4" s="73" t="s">
        <v>20</v>
      </c>
    </row>
    <row r="5" spans="2:5" ht="27.75" customHeight="1">
      <c r="B5" s="88" t="s">
        <v>6</v>
      </c>
      <c r="C5" s="88"/>
      <c r="D5" s="88"/>
      <c r="E5" s="88"/>
    </row>
    <row r="6" spans="2:5" s="22" customFormat="1" ht="27.75" customHeight="1" thickBot="1">
      <c r="B6" s="33" t="s">
        <v>30</v>
      </c>
      <c r="C6" s="33"/>
      <c r="D6" s="34" t="s">
        <v>8</v>
      </c>
      <c r="E6" s="35"/>
    </row>
    <row r="7" spans="2:5" ht="27.75" customHeight="1" thickTop="1">
      <c r="B7" s="123" t="s">
        <v>5</v>
      </c>
      <c r="C7" s="124">
        <v>1600000</v>
      </c>
      <c r="D7" s="115" t="s">
        <v>9</v>
      </c>
      <c r="E7" s="116"/>
    </row>
    <row r="8" spans="2:5" ht="27.75" customHeight="1">
      <c r="B8" s="106" t="s">
        <v>11</v>
      </c>
      <c r="C8" s="125">
        <v>40000</v>
      </c>
      <c r="D8" s="117"/>
      <c r="E8" s="118"/>
    </row>
    <row r="9" spans="2:5" ht="27.75" customHeight="1" thickBot="1">
      <c r="B9" s="108" t="s">
        <v>48</v>
      </c>
      <c r="C9" s="109">
        <v>12000</v>
      </c>
      <c r="D9" s="119"/>
      <c r="E9" s="120"/>
    </row>
    <row r="10" spans="2:5" s="2" customFormat="1" ht="24.75" customHeight="1">
      <c r="B10" s="17" t="s">
        <v>0</v>
      </c>
      <c r="C10" s="5" t="s">
        <v>1</v>
      </c>
      <c r="D10" s="6" t="s">
        <v>2</v>
      </c>
      <c r="E10" s="18" t="s">
        <v>3</v>
      </c>
    </row>
    <row r="11" spans="2:5" s="2" customFormat="1" ht="34.5" customHeight="1">
      <c r="B11" s="79" t="s">
        <v>49</v>
      </c>
      <c r="C11" s="8"/>
      <c r="D11" s="9">
        <v>50000</v>
      </c>
      <c r="E11" s="67" t="s">
        <v>53</v>
      </c>
    </row>
    <row r="12" spans="2:5" s="2" customFormat="1" ht="42" customHeight="1">
      <c r="B12" s="79" t="s">
        <v>12</v>
      </c>
      <c r="C12" s="8"/>
      <c r="D12" s="9">
        <f>IF((D11-C8)&lt;0,0,(D11-C8))</f>
        <v>10000</v>
      </c>
      <c r="E12" s="12"/>
    </row>
    <row r="13" spans="2:5" s="2" customFormat="1" ht="41.25" customHeight="1">
      <c r="B13" s="80" t="s">
        <v>13</v>
      </c>
      <c r="C13" s="10"/>
      <c r="D13" s="11">
        <f>IF((C9-D12)&lt;0,0,(C9-D12))</f>
        <v>2000</v>
      </c>
      <c r="E13" s="13" t="s">
        <v>14</v>
      </c>
    </row>
    <row r="14" spans="2:5" s="7" customFormat="1" ht="51.75" customHeight="1">
      <c r="B14" s="121" t="s">
        <v>17</v>
      </c>
      <c r="C14" s="24">
        <v>0.1</v>
      </c>
      <c r="D14" s="23">
        <f>IF(D13&gt;20000,ROUND(D13*10%,0),D13)</f>
        <v>2000</v>
      </c>
      <c r="E14" s="14" t="s">
        <v>25</v>
      </c>
    </row>
    <row r="15" spans="2:5" s="7" customFormat="1" ht="56.25" customHeight="1" thickBot="1">
      <c r="B15" s="122" t="s">
        <v>54</v>
      </c>
      <c r="C15" s="25">
        <v>0.9</v>
      </c>
      <c r="D15" s="15">
        <f>D13-D14</f>
        <v>0</v>
      </c>
      <c r="E15" s="16" t="s">
        <v>18</v>
      </c>
    </row>
    <row r="16" spans="2:5" ht="51" customHeight="1" thickTop="1">
      <c r="B16" s="93" t="s">
        <v>36</v>
      </c>
      <c r="C16" s="93"/>
      <c r="D16" s="93"/>
      <c r="E16" s="93"/>
    </row>
    <row r="17" spans="2:5" s="7" customFormat="1" ht="16.5">
      <c r="B17" s="90" t="s">
        <v>43</v>
      </c>
      <c r="C17" s="90"/>
      <c r="D17" s="90"/>
      <c r="E17" s="90"/>
    </row>
    <row r="18" spans="2:4" ht="16.5">
      <c r="B18" s="19"/>
      <c r="C18" s="20"/>
      <c r="D18" s="127" t="s">
        <v>22</v>
      </c>
    </row>
    <row r="19" spans="2:5" ht="20.25" customHeight="1">
      <c r="B19" s="91"/>
      <c r="C19" s="91"/>
      <c r="D19" s="91"/>
      <c r="E19" s="91"/>
    </row>
    <row r="20" ht="16.5">
      <c r="D20" s="1"/>
    </row>
  </sheetData>
  <sheetProtection password="CD19" sheet="1" selectLockedCells="1"/>
  <protectedRanges>
    <protectedRange sqref="C7:C9" name="範圍1"/>
  </protectedRanges>
  <mergeCells count="8">
    <mergeCell ref="B17:E17"/>
    <mergeCell ref="B19:E19"/>
    <mergeCell ref="B2:E2"/>
    <mergeCell ref="B3:E3"/>
    <mergeCell ref="C4:D4"/>
    <mergeCell ref="B5:E5"/>
    <mergeCell ref="D7:E9"/>
    <mergeCell ref="B16:E1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E6" sqref="E6"/>
    </sheetView>
  </sheetViews>
  <sheetFormatPr defaultColWidth="9.00390625" defaultRowHeight="16.5"/>
  <sheetData>
    <row r="1" s="66" customFormat="1" ht="16.5">
      <c r="A1" s="66" t="s">
        <v>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user</cp:lastModifiedBy>
  <cp:lastPrinted>2024-03-27T01:27:30Z</cp:lastPrinted>
  <dcterms:created xsi:type="dcterms:W3CDTF">2003-07-15T09:59:26Z</dcterms:created>
  <dcterms:modified xsi:type="dcterms:W3CDTF">2024-03-27T04:12:55Z</dcterms:modified>
  <cp:category/>
  <cp:version/>
  <cp:contentType/>
  <cp:contentStatus/>
</cp:coreProperties>
</file>